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omments1.xml" ContentType="application/vnd.openxmlformats-officedocument.spreadsheetml.comments+xml"/>
  <Override PartName="/xl/comments2.xml" ContentType="application/vnd.openxmlformats-officedocument.spreadsheetml.comments+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hidePivotFieldList="1" defaultThemeVersion="124226"/>
  <mc:AlternateContent xmlns:mc="http://schemas.openxmlformats.org/markup-compatibility/2006">
    <mc:Choice Requires="x15">
      <x15ac:absPath xmlns:x15ac="http://schemas.microsoft.com/office/spreadsheetml/2010/11/ac" url="C:\Users\natalia.norato\OneDrive - uaermv\NATA SIG\2019\3. MARZO\Plan de gestión\"/>
    </mc:Choice>
  </mc:AlternateContent>
  <xr:revisionPtr revIDLastSave="3350" documentId="10_ncr:100000_{C154B97C-D65A-4DA0-B418-D47E3647590B}" xr6:coauthVersionLast="36" xr6:coauthVersionMax="36" xr10:uidLastSave="{302D2375-F44C-498F-A502-582612FAB290}"/>
  <bookViews>
    <workbookView xWindow="0" yWindow="0" windowWidth="21600" windowHeight="9525" tabRatio="751" firstSheet="3" activeTab="3" xr2:uid="{00000000-000D-0000-FFFF-FFFF00000000}"/>
  </bookViews>
  <sheets>
    <sheet name="ISO" sheetId="13" state="hidden" r:id="rId1"/>
    <sheet name="TD" sheetId="33" state="hidden" r:id="rId2"/>
    <sheet name="PLAN V1" sheetId="36" state="hidden" r:id="rId3"/>
    <sheet name="PLAN SGC V2" sheetId="39" r:id="rId4"/>
    <sheet name="INF AVANCE SGC" sheetId="41" r:id="rId5"/>
    <sheet name=" MIPG -IDT" sheetId="22" r:id="rId6"/>
    <sheet name="INF AVANCE MIPG -ITN" sheetId="38" r:id="rId7"/>
    <sheet name="Dependencias" sheetId="40" state="hidden" r:id="rId8"/>
    <sheet name="OAP " sheetId="42" state="hidden" r:id="rId9"/>
    <sheet name="Hoja5" sheetId="43" state="hidden" r:id="rId10"/>
    <sheet name="PM SGC " sheetId="12" state="hidden" r:id="rId11"/>
  </sheets>
  <externalReferences>
    <externalReference r:id="rId12"/>
  </externalReferences>
  <definedNames>
    <definedName name="_xlnm._FilterDatabase" localSheetId="5" hidden="1">' MIPG -IDT'!$B$5:$R$234</definedName>
    <definedName name="_xlnm._FilterDatabase" localSheetId="9" hidden="1">Hoja5!$C$2:$O$58</definedName>
    <definedName name="_xlnm._FilterDatabase" localSheetId="6" hidden="1">'INF AVANCE MIPG -ITN'!$B$25:$D$36</definedName>
    <definedName name="_xlnm._FilterDatabase" localSheetId="0" hidden="1">ISO!$B$4:$M$278</definedName>
    <definedName name="_xlnm._FilterDatabase" localSheetId="3" hidden="1">'PLAN SGC V2'!$B$3:$S$326</definedName>
    <definedName name="_xlnm._FilterDatabase" localSheetId="2" hidden="1">'PLAN V1'!$A$3:$Y$327</definedName>
    <definedName name="_xlnm._FilterDatabase" localSheetId="10" hidden="1">'PM SGC '!$B$10:$Q$38</definedName>
    <definedName name="_xlnm.Print_Area" localSheetId="0">ISO!$B$1:$J$260</definedName>
    <definedName name="_xlnm.Print_Area" localSheetId="10">'PM SGC '!$A$1:$L$38</definedName>
    <definedName name="estado" localSheetId="7">'[1]PM SGC '!$R$22:$R$24</definedName>
    <definedName name="estado" localSheetId="4">'[1]PM SGC '!$R$22:$R$24</definedName>
    <definedName name="estado" localSheetId="8">'[1]PM SGC '!$R$22:$R$24</definedName>
    <definedName name="estado" localSheetId="3">'[1]PM SGC '!$R$22:$R$24</definedName>
    <definedName name="estado">'PM SGC '!$R$22:$R$24</definedName>
    <definedName name="evidencias" localSheetId="7">'[1]PM SGC '!$R$12:$R$14</definedName>
    <definedName name="evidencias" localSheetId="4">'[1]PM SGC '!$R$12:$R$14</definedName>
    <definedName name="evidencias" localSheetId="8">'[1]PM SGC '!$R$12:$R$14</definedName>
    <definedName name="evidencias" localSheetId="3">'[1]PM SGC '!$R$12:$R$14</definedName>
    <definedName name="evidencias">'PM SGC '!$R$12:$R$14</definedName>
    <definedName name="origen" localSheetId="7">'[1]PM SGC '!$R$2:$R$10</definedName>
    <definedName name="origen" localSheetId="4">'[1]PM SGC '!$R$2:$R$10</definedName>
    <definedName name="origen" localSheetId="8">'[1]PM SGC '!$R$2:$R$10</definedName>
    <definedName name="origen" localSheetId="3">'[1]PM SGC '!$R$2:$R$10</definedName>
    <definedName name="origen">'PM SGC '!$R$2:$R$10</definedName>
    <definedName name="tipoaccion" localSheetId="7">'[1]PM SGC '!$R$16:$R$19</definedName>
    <definedName name="tipoaccion" localSheetId="4">'[1]PM SGC '!$R$16:$R$19</definedName>
    <definedName name="tipoaccion" localSheetId="8">'[1]PM SGC '!$R$16:$R$19</definedName>
    <definedName name="tipoaccion" localSheetId="3">'[1]PM SGC '!$R$16:$R$19</definedName>
    <definedName name="tipoaccion">'PM SGC '!$R$16:$R$19</definedName>
    <definedName name="_xlnm.Print_Titles" localSheetId="5">' MIPG -IDT'!$2:$5</definedName>
    <definedName name="_xlnm.Print_Titles" localSheetId="3">'PLAN SGC V2'!$2:$5</definedName>
    <definedName name="_xlnm.Print_Titles" localSheetId="2">'PLAN V1'!$2:$5</definedName>
    <definedName name="_xlnm.Print_Titles" localSheetId="10">'PM SGC '!$10:$11</definedName>
  </definedNames>
  <calcPr calcId="191029"/>
  <pivotCaches>
    <pivotCache cacheId="0" r:id="rId13"/>
    <pivotCache cacheId="1" r:id="rId14"/>
    <pivotCache cacheId="2" r:id="rId15"/>
  </pivotCache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29" i="41" l="1"/>
  <c r="C28" i="41"/>
  <c r="C27" i="41"/>
  <c r="C26" i="41"/>
  <c r="C25" i="41"/>
  <c r="C24" i="41"/>
  <c r="C23" i="41"/>
  <c r="C22" i="41"/>
  <c r="C21" i="41"/>
  <c r="C20" i="41"/>
  <c r="C19" i="41"/>
  <c r="C18" i="41"/>
  <c r="C17" i="41"/>
  <c r="C16" i="41"/>
  <c r="C30" i="41"/>
  <c r="C31" i="41"/>
  <c r="C15" i="41"/>
  <c r="C14" i="41"/>
  <c r="C12" i="41"/>
  <c r="C13" i="41"/>
  <c r="C11" i="41"/>
  <c r="C10" i="41"/>
  <c r="C9" i="41"/>
  <c r="C8" i="41"/>
  <c r="C7" i="41"/>
  <c r="C6" i="41"/>
  <c r="C5" i="41"/>
  <c r="C4" i="41"/>
  <c r="B30" i="41"/>
  <c r="B29" i="41"/>
  <c r="B28" i="41"/>
  <c r="B27" i="41"/>
  <c r="B26" i="41"/>
  <c r="B25" i="41"/>
  <c r="B24" i="41"/>
  <c r="B23" i="41"/>
  <c r="B22" i="41"/>
  <c r="B21" i="41"/>
  <c r="B20" i="41"/>
  <c r="B19" i="41"/>
  <c r="B18" i="41"/>
  <c r="B17" i="41"/>
  <c r="B16" i="41"/>
  <c r="B15" i="41"/>
  <c r="B14" i="41"/>
  <c r="B13" i="41"/>
  <c r="B12" i="41"/>
  <c r="B11" i="41"/>
  <c r="B10" i="41"/>
  <c r="B9" i="41"/>
  <c r="B8" i="41"/>
  <c r="B7" i="41"/>
  <c r="B6" i="41"/>
  <c r="B5" i="41"/>
  <c r="B4" i="41"/>
  <c r="M325" i="39"/>
  <c r="D30" i="41" s="1"/>
  <c r="M320" i="39"/>
  <c r="D29" i="41" s="1"/>
  <c r="M310" i="39"/>
  <c r="D28" i="41" s="1"/>
  <c r="M307" i="39"/>
  <c r="D27" i="41" s="1"/>
  <c r="M291" i="39"/>
  <c r="D26" i="41" s="1"/>
  <c r="M281" i="39"/>
  <c r="D25" i="41" s="1"/>
  <c r="M258" i="39"/>
  <c r="D24" i="41" s="1"/>
  <c r="M251" i="39"/>
  <c r="D23" i="41" s="1"/>
  <c r="M245" i="39"/>
  <c r="D22" i="41" s="1"/>
  <c r="M213" i="39"/>
  <c r="D21" i="41" s="1"/>
  <c r="M194" i="39"/>
  <c r="D20" i="41" s="1"/>
  <c r="M175" i="39"/>
  <c r="D19" i="41" s="1"/>
  <c r="M155" i="39"/>
  <c r="D18" i="41" s="1"/>
  <c r="M139" i="39"/>
  <c r="D17" i="41" s="1"/>
  <c r="M131" i="39"/>
  <c r="D16" i="41" s="1"/>
  <c r="M123" i="39"/>
  <c r="D15" i="41" s="1"/>
  <c r="M107" i="39"/>
  <c r="D14" i="41" s="1"/>
  <c r="M85" i="39"/>
  <c r="D13" i="41" s="1"/>
  <c r="M82" i="39"/>
  <c r="D12" i="41" s="1"/>
  <c r="M77" i="39"/>
  <c r="D11" i="41" s="1"/>
  <c r="M61" i="39"/>
  <c r="D10" i="41" s="1"/>
  <c r="M54" i="39"/>
  <c r="D9" i="41" s="1"/>
  <c r="M50" i="39"/>
  <c r="D8" i="41" s="1"/>
  <c r="M39" i="39"/>
  <c r="D7" i="41" s="1"/>
  <c r="M32" i="39"/>
  <c r="D6" i="41" s="1"/>
  <c r="M26" i="39"/>
  <c r="D5" i="41" s="1"/>
  <c r="M12" i="39"/>
  <c r="D4" i="41" s="1"/>
  <c r="M326" i="39" l="1"/>
  <c r="D31" i="41" s="1"/>
  <c r="D37" i="38"/>
  <c r="C18" i="38"/>
  <c r="C17" i="38"/>
  <c r="C16" i="38"/>
  <c r="C15" i="38"/>
  <c r="C14" i="38"/>
  <c r="C13" i="38"/>
  <c r="C12" i="38"/>
  <c r="C11" i="38"/>
  <c r="C10" i="38"/>
  <c r="I8" i="22"/>
  <c r="I233" i="22" l="1"/>
  <c r="D18" i="38" s="1"/>
  <c r="C19" i="38" l="1"/>
  <c r="C9" i="38"/>
  <c r="C8" i="38"/>
  <c r="C7" i="38"/>
  <c r="C6" i="38"/>
  <c r="C5" i="38"/>
  <c r="C4" i="38"/>
  <c r="C3" i="38"/>
  <c r="I24" i="22"/>
  <c r="D5" i="38" s="1"/>
  <c r="I20" i="22"/>
  <c r="I35" i="22" l="1"/>
  <c r="D4" i="38"/>
  <c r="D3" i="38"/>
  <c r="D6" i="38" l="1"/>
  <c r="I59" i="22"/>
  <c r="D7" i="38" l="1"/>
  <c r="I62" i="22"/>
  <c r="M326" i="36"/>
  <c r="M327" i="36" s="1"/>
  <c r="M321" i="36"/>
  <c r="M311" i="36"/>
  <c r="M308" i="36"/>
  <c r="M292" i="36"/>
  <c r="M282" i="36"/>
  <c r="M258" i="36"/>
  <c r="M251" i="36"/>
  <c r="M245" i="36"/>
  <c r="M213" i="36"/>
  <c r="M194" i="36"/>
  <c r="M175" i="36"/>
  <c r="M155" i="36"/>
  <c r="M139" i="36"/>
  <c r="M131" i="36"/>
  <c r="M123" i="36"/>
  <c r="M107" i="36"/>
  <c r="M85" i="36"/>
  <c r="M82" i="36"/>
  <c r="M77" i="36"/>
  <c r="M61" i="36"/>
  <c r="M54" i="36"/>
  <c r="M50" i="36"/>
  <c r="M39" i="36"/>
  <c r="M32" i="36"/>
  <c r="M26" i="36"/>
  <c r="M12" i="36"/>
  <c r="D8" i="38" l="1"/>
  <c r="I82" i="22"/>
  <c r="D9" i="38" l="1"/>
  <c r="I101" i="22"/>
  <c r="D11" i="38" s="1"/>
  <c r="E26" i="13"/>
  <c r="F26" i="13"/>
  <c r="G26" i="13"/>
  <c r="E43" i="13"/>
  <c r="F43" i="13"/>
  <c r="G43" i="13"/>
  <c r="E56" i="13"/>
  <c r="F56" i="13"/>
  <c r="G56" i="13"/>
  <c r="E87" i="13"/>
  <c r="F87" i="13"/>
  <c r="G87" i="13"/>
  <c r="E192" i="13"/>
  <c r="F192" i="13"/>
  <c r="G192" i="13"/>
  <c r="E231" i="13"/>
  <c r="F231" i="13"/>
  <c r="G231" i="13"/>
  <c r="E248" i="13"/>
  <c r="E249" i="13" s="1"/>
  <c r="D258" i="13" s="1"/>
  <c r="E258" i="13" s="1"/>
  <c r="F248" i="13"/>
  <c r="G248" i="13"/>
  <c r="H248" i="13"/>
  <c r="H231" i="13"/>
  <c r="H192" i="13"/>
  <c r="H87" i="13"/>
  <c r="H56" i="13"/>
  <c r="H43" i="13"/>
  <c r="H26" i="13"/>
  <c r="I103" i="22" l="1"/>
  <c r="D12" i="38" s="1"/>
  <c r="E88" i="13"/>
  <c r="D255" i="13" s="1"/>
  <c r="E255" i="13" s="1"/>
  <c r="E44" i="13"/>
  <c r="D253" i="13" s="1"/>
  <c r="E253" i="13" s="1"/>
  <c r="E27" i="13"/>
  <c r="D252" i="13" s="1"/>
  <c r="E57" i="13"/>
  <c r="D254" i="13" s="1"/>
  <c r="E254" i="13" s="1"/>
  <c r="E232" i="13"/>
  <c r="D257" i="13" s="1"/>
  <c r="E257" i="13" s="1"/>
  <c r="E193" i="13"/>
  <c r="D256" i="13" s="1"/>
  <c r="E256" i="13" s="1"/>
  <c r="E252" i="13"/>
  <c r="D259" i="13"/>
  <c r="D260" i="13" s="1"/>
  <c r="I109" i="22" l="1"/>
  <c r="D13" i="38" s="1"/>
  <c r="I133" i="22"/>
  <c r="D14" i="38" s="1"/>
  <c r="I152" i="22" l="1"/>
  <c r="D15" i="38" s="1"/>
  <c r="I206" i="22" l="1"/>
  <c r="D16" i="38" s="1"/>
  <c r="I231" i="22" l="1"/>
  <c r="D17" i="38" s="1"/>
  <c r="I99" i="22" l="1"/>
  <c r="D10" i="38" s="1"/>
  <c r="I234" i="22" l="1"/>
  <c r="D19" i="3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Martha Patricia  Aguilar Copete</author>
    <author>Natalia Norato Mora</author>
  </authors>
  <commentList>
    <comment ref="D49" authorId="0" shapeId="0" xr:uid="{78B8109D-6EF1-40EC-B2A1-9A2B26D57764}">
      <text>
        <r>
          <rPr>
            <b/>
            <sz val="9"/>
            <color indexed="81"/>
            <rFont val="Tahoma"/>
            <family val="2"/>
          </rPr>
          <t>Martha Patricia  Aguilar Copete:</t>
        </r>
        <r>
          <rPr>
            <sz val="9"/>
            <color indexed="81"/>
            <rFont val="Tahoma"/>
            <family val="2"/>
          </rPr>
          <t xml:space="preserve">
Qué significa esto?</t>
        </r>
      </text>
    </comment>
    <comment ref="X113" authorId="1" shapeId="0" xr:uid="{F23E6821-E02A-4FCC-8B78-2E4D48BD5C82}">
      <text>
        <r>
          <rPr>
            <sz val="9"/>
            <color indexed="81"/>
            <rFont val="Tahoma"/>
            <family val="2"/>
          </rPr>
          <t xml:space="preserve">En Marzo se culmina las actividaes de PIC 2018 y 
</t>
        </r>
      </text>
    </comment>
    <comment ref="M162" authorId="1" shapeId="0" xr:uid="{B9C89084-D4C9-46A2-B0AC-7ED0B512C730}">
      <text>
        <r>
          <rPr>
            <b/>
            <sz val="9"/>
            <color indexed="81"/>
            <rFont val="Tahoma"/>
            <family val="2"/>
          </rPr>
          <t>Natalia Norato Mora:</t>
        </r>
        <r>
          <rPr>
            <sz val="9"/>
            <color indexed="81"/>
            <rFont val="Tahoma"/>
            <family val="2"/>
          </rPr>
          <t xml:space="preserve">
Se debería calificar en 100 cuando se tenga implementado el plan de mejoramiento</t>
        </r>
      </text>
    </comment>
    <comment ref="L273" authorId="1" shapeId="0" xr:uid="{81405CE4-700C-4C73-B200-A48AC4E46D30}">
      <text>
        <r>
          <rPr>
            <b/>
            <sz val="9"/>
            <color indexed="81"/>
            <rFont val="Tahoma"/>
            <family val="2"/>
          </rPr>
          <t>Natalia Norato Mora:</t>
        </r>
        <r>
          <rPr>
            <sz val="9"/>
            <color indexed="81"/>
            <rFont val="Tahoma"/>
            <family val="2"/>
          </rPr>
          <t xml:space="preserve">
Actividad permanente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Martha Patricia  Aguilar Copete</author>
    <author>Natalia Norato Mora</author>
  </authors>
  <commentList>
    <comment ref="D49" authorId="0" shapeId="0" xr:uid="{AAD72E4F-E4E7-403B-A61C-2DACB904577F}">
      <text>
        <r>
          <rPr>
            <b/>
            <sz val="9"/>
            <color indexed="81"/>
            <rFont val="Tahoma"/>
            <family val="2"/>
          </rPr>
          <t>Martha Patricia  Aguilar Copete:</t>
        </r>
        <r>
          <rPr>
            <sz val="9"/>
            <color indexed="81"/>
            <rFont val="Tahoma"/>
            <family val="2"/>
          </rPr>
          <t xml:space="preserve">
Qué significa esto?</t>
        </r>
      </text>
    </comment>
    <comment ref="V113" authorId="1" shapeId="0" xr:uid="{080C1344-2AF6-4781-8B2C-10091F47B8D0}">
      <text>
        <r>
          <rPr>
            <sz val="9"/>
            <color indexed="81"/>
            <rFont val="Tahoma"/>
            <family val="2"/>
          </rPr>
          <t xml:space="preserve">En Marzo se culmina las actividades de PIC 2018 y 
</t>
        </r>
      </text>
    </comment>
    <comment ref="M162" authorId="1" shapeId="0" xr:uid="{98DDECFC-CA87-482E-8215-A415424004E2}">
      <text>
        <r>
          <rPr>
            <b/>
            <sz val="9"/>
            <color indexed="81"/>
            <rFont val="Tahoma"/>
            <family val="2"/>
          </rPr>
          <t>Natalia Norato Mora:</t>
        </r>
        <r>
          <rPr>
            <sz val="9"/>
            <color indexed="81"/>
            <rFont val="Tahoma"/>
            <family val="2"/>
          </rPr>
          <t xml:space="preserve">
Se debería calificar en 100 cuando se tenga implementado el plan de mejoramiento</t>
        </r>
      </text>
    </comment>
    <comment ref="L273" authorId="1" shapeId="0" xr:uid="{03414B57-93BC-4F03-ACEF-0CCEBBDD395E}">
      <text>
        <r>
          <rPr>
            <b/>
            <sz val="9"/>
            <color indexed="81"/>
            <rFont val="Tahoma"/>
            <family val="2"/>
          </rPr>
          <t>Natalia Norato Mora:</t>
        </r>
        <r>
          <rPr>
            <sz val="9"/>
            <color indexed="81"/>
            <rFont val="Tahoma"/>
            <family val="2"/>
          </rPr>
          <t xml:space="preserve">
Actividad permanente
</t>
        </r>
      </text>
    </comment>
  </commentList>
</comments>
</file>

<file path=xl/sharedStrings.xml><?xml version="1.0" encoding="utf-8"?>
<sst xmlns="http://schemas.openxmlformats.org/spreadsheetml/2006/main" count="6843" uniqueCount="1858">
  <si>
    <t xml:space="preserve">DIAGNOSTICO DE EVALUACION SISTEMA DE GESTION DE CALIDAD SEGÚN NTC-ISO 9001-2015 </t>
  </si>
  <si>
    <t xml:space="preserve">CRITERIOS DE CALIFICACION:  
A-V → Cumple completamente con el criterio enunciado (10 puntos: Se establece, se implementa y se mantiene; Corresponde a las fase de Verificar y Actuar para la Mejora del sistema)
H →   Cumple parcialmente con el criterio enunciado (5 puntos: Se establece, se implementa, no se mantiene; Corresponde a las fase del Hacer del sistema)
P →   Cumple con el mínimo del criterio enunciado (3 puntos: Se establece, no se implementa, no se mantiene; Corresponde a las fase de identificaciòn y Planeación del sistema) 
N/S → No cumple con el criterio enunciado (0 puntos: no se establece, no se implementa, no se mantiene N/S). </t>
  </si>
  <si>
    <t>No.</t>
  </si>
  <si>
    <t>NUMERALES</t>
  </si>
  <si>
    <t>CRITERIO INICIAL DE CALIFICACION</t>
  </si>
  <si>
    <t>¿CUMPLE EL REQUISITO?</t>
  </si>
  <si>
    <t>FORTALEZAS</t>
  </si>
  <si>
    <t>BRECHAS ENCONTRADAS POR MEJORAR</t>
  </si>
  <si>
    <t>ESTRATEGIAS
(para cumplir con los requisitos  y facilitar la implementación)</t>
  </si>
  <si>
    <t>A-V</t>
  </si>
  <si>
    <t>H</t>
  </si>
  <si>
    <t>P</t>
  </si>
  <si>
    <t>N/S</t>
  </si>
  <si>
    <t>SI</t>
  </si>
  <si>
    <t>NO</t>
  </si>
  <si>
    <t>4. CONTEXTO DE LA ORGANIZACIÓN</t>
  </si>
  <si>
    <t xml:space="preserve">4.1 COMPRENSION DE LA ORGANIZACIÓN Y SU CONTEXTO </t>
  </si>
  <si>
    <t>Se determinan las cuestiones externas e internas que son pertinentes para el propósito y  dirección estratégica de la organización.</t>
  </si>
  <si>
    <t>Se realiza el seguimiento y la revisión de la información sobre estas cuestiones externas e internas.</t>
  </si>
  <si>
    <t>4.2 COMPRENSIÓN DE LAS NECESIDADES Y EXPECTATIVAS DE LAS PARTES INTERESADAS</t>
  </si>
  <si>
    <r>
      <t xml:space="preserve">Se ha determinado las </t>
    </r>
    <r>
      <rPr>
        <sz val="10"/>
        <color rgb="FF002060"/>
        <rFont val="Arial"/>
        <family val="2"/>
      </rPr>
      <t>p</t>
    </r>
    <r>
      <rPr>
        <b/>
        <sz val="10"/>
        <color rgb="FF002060"/>
        <rFont val="Arial"/>
        <family val="2"/>
      </rPr>
      <t>artes interesada</t>
    </r>
    <r>
      <rPr>
        <sz val="10"/>
        <color rgb="FF002060"/>
        <rFont val="Arial"/>
        <family val="2"/>
      </rPr>
      <t>s</t>
    </r>
    <r>
      <rPr>
        <sz val="10"/>
        <rFont val="Arial"/>
        <family val="2"/>
      </rPr>
      <t xml:space="preserve"> y los requisitos de estas partes interesadas para el sistema de gestión de Calidad.</t>
    </r>
  </si>
  <si>
    <t>Se realiza el seguimiento y la revisión de la información sobre estas partes interesadas y sus requisitos.</t>
  </si>
  <si>
    <t xml:space="preserve">4.3 DETERMINACION DEL ALCANCE DEL SISTEMA DE GESTION DE CALIDAD </t>
  </si>
  <si>
    <r>
      <t xml:space="preserve">El alcance del SGC, se ha determinado según:  
</t>
    </r>
    <r>
      <rPr>
        <b/>
        <sz val="10"/>
        <rFont val="Arial"/>
        <family val="2"/>
      </rPr>
      <t>Procesos</t>
    </r>
    <r>
      <rPr>
        <sz val="10"/>
        <rFont val="Arial"/>
        <family val="2"/>
      </rPr>
      <t xml:space="preserve"> operativos, productos y servicios, instalaciones físicas, ubicación geográfica</t>
    </r>
  </si>
  <si>
    <r>
      <t>El alcance del SGC se ha determinado teniendo en cuenta los</t>
    </r>
    <r>
      <rPr>
        <b/>
        <sz val="10"/>
        <rFont val="Arial"/>
        <family val="2"/>
      </rPr>
      <t xml:space="preserve"> cuestiones  externos e internos,</t>
    </r>
    <r>
      <rPr>
        <sz val="10"/>
        <rFont val="Arial"/>
        <family val="2"/>
      </rPr>
      <t xml:space="preserve"> las partes interesadas y sus productos y servicios?</t>
    </r>
  </si>
  <si>
    <t xml:space="preserve">Se tiene justificado y/o documentado los requisitos (exclusiones) que no son aplicables para el Sistema de Gestion?  </t>
  </si>
  <si>
    <t>Se tiene disponible y documentado el alcance del Sistema de Gestion.</t>
  </si>
  <si>
    <t>4.4 SISTEMA DE GESTION DE LA CALIDAD Y SUS PROCESOS</t>
  </si>
  <si>
    <r>
      <t xml:space="preserve">Se debe establece, implementa, mantiene y mejorar continuamente el SGC , incluidos los procesos necesarios y sus </t>
    </r>
    <r>
      <rPr>
        <b/>
        <sz val="10"/>
        <color rgb="FF002060"/>
        <rFont val="Arial"/>
        <family val="2"/>
      </rPr>
      <t>interacciones,</t>
    </r>
    <r>
      <rPr>
        <sz val="10"/>
        <rFont val="Arial"/>
        <family val="2"/>
      </rPr>
      <t xml:space="preserve"> de acuerdo con los requisitos de esta Norma Internacional</t>
    </r>
  </si>
  <si>
    <r>
      <t xml:space="preserve">La organización debe determinar los procesos necesarios para el SGC y su aplicación a través de la organización, y </t>
    </r>
    <r>
      <rPr>
        <b/>
        <sz val="10"/>
        <rFont val="Arial"/>
        <family val="2"/>
      </rPr>
      <t>debe:</t>
    </r>
    <r>
      <rPr>
        <sz val="10"/>
        <rFont val="Arial"/>
        <family val="2"/>
      </rPr>
      <t xml:space="preserve">
a) determinar las entradas requeridas y las salidas esperadas de estos procesos;
b) determinar la secuencia e interacción de estos procesos;
c) determinar y aplicar los criterios y los métodos (incluyendo el seguimiento, las mediciones y los indicadores del desempeño relacionados) necesarios para asegurarse de la operación eficaz y el control de estos procesos;
d) determinar los recursos necesarios para estos procesos y asegurarse de su disponibilidad;
e) asignar las responsabilidades y autoridades para estos procesos;
f) abordar los riesgos y oportunidades determinados de acuerdo con los requisitos del apartado 6.1;
g) evaluar estos procesos e implementar cualquier cambio necesario para asegurarse de que estos procesos logran los resultados previstos;
h) mejorar los procesos y el sistema de gestión de la calidad.</t>
    </r>
  </si>
  <si>
    <t>Se mantiene  y conserva informacion documentada que permita apoyar la operación de estos procesos.</t>
  </si>
  <si>
    <t>SUBTOTAL</t>
  </si>
  <si>
    <t xml:space="preserve">Valor Estructura: % Obtenido ((AV+H+P) /100)   </t>
  </si>
  <si>
    <t>5. LIDERAZGO</t>
  </si>
  <si>
    <t>5.1 LIDERAZGO Y COMPROMISO GERENCIAL</t>
  </si>
  <si>
    <r>
      <t xml:space="preserve">La alta dirección debe demostrar liderazgo y compromiso con respecto al sistema de gestión de la calidad:
a) asumiendo la responsabilidad y obligación de </t>
    </r>
    <r>
      <rPr>
        <b/>
        <sz val="10"/>
        <rFont val="Arial"/>
        <family val="2"/>
      </rPr>
      <t>r</t>
    </r>
    <r>
      <rPr>
        <b/>
        <sz val="10"/>
        <color rgb="FF002060"/>
        <rFont val="Arial"/>
        <family val="2"/>
      </rPr>
      <t>endir cuenta</t>
    </r>
    <r>
      <rPr>
        <sz val="10"/>
        <color rgb="FF002060"/>
        <rFont val="Arial"/>
        <family val="2"/>
      </rPr>
      <t>s</t>
    </r>
    <r>
      <rPr>
        <sz val="10"/>
        <rFont val="Arial"/>
        <family val="2"/>
      </rPr>
      <t xml:space="preserve"> con relación a la eficacia del sistema de gestión de la calidad
b) asegurándose de que se establezcan la política de la calidad y los </t>
    </r>
    <r>
      <rPr>
        <b/>
        <sz val="10"/>
        <color rgb="FF0070C0"/>
        <rFont val="Arial"/>
        <family val="2"/>
      </rPr>
      <t>objetivos</t>
    </r>
    <r>
      <rPr>
        <sz val="10"/>
        <rFont val="Arial"/>
        <family val="2"/>
      </rPr>
      <t xml:space="preserve"> de la calidad para el sistema de gestión de la calidad, y que éstos sean compatibles con el contexto y la dirección estratégica de la organización
c) asegurándose de la integración de los requisitos del sistema de gestión de la calidad en los procesos de negocio de la organización;
d) promoviendo el uso del enfoque a procesos y el pensamiento basado en riesgos;
e) asegurándose de que los recursos necesarios para el sistema de gestión de la calidad estén disponibles;
f) comunicando la importancia de una gestión de la calidad eficaz y  conforme con los requisitos del sistema de gestión de la calidad;
g) asegurándose de que el sistema de gestión de la calidad logre los resultados previstos;
h) comprometiendo, dirigiendo y apoyando a las personas, para contribuir a la eficacia del sistema de gestión de la calidad;
i) promoviendo la mejora;
j) apoyando otros roles pertinentes de la dirección, para demostrar su liderazgo en la forma en la que aplique a sus áreas de responsabilidad.</t>
    </r>
  </si>
  <si>
    <t>5.1.2 Enfoque al cliente</t>
  </si>
  <si>
    <t>La alta dirección garantiza que los requisitos de los clientes de determinan, se comprenden y se cumplen.</t>
  </si>
  <si>
    <t>Se determinan y consideran  los riesgos y oportunidades que puedan afectar a la conformidad de los productos y servicios y a la capacidad de aumentar la satisfaccion del cliente.
se mantiene el enfoque en el aumento de la satisfacción del cliente</t>
  </si>
  <si>
    <t>5.2 POLITICA
5.2.1 ESTABLECIMIENTO DE LA POLITICA</t>
  </si>
  <si>
    <r>
      <t xml:space="preserve">La política de calidad con la que cuenta actualmente la organización está </t>
    </r>
    <r>
      <rPr>
        <b/>
        <sz val="10"/>
        <rFont val="Arial"/>
        <family val="2"/>
      </rPr>
      <t>acorde con los propósito</t>
    </r>
    <r>
      <rPr>
        <sz val="10"/>
        <rFont val="Arial"/>
        <family val="2"/>
      </rPr>
      <t xml:space="preserve">s establecidos. </t>
    </r>
  </si>
  <si>
    <t>5.2.2 Comunicación de la politica de calidad</t>
  </si>
  <si>
    <t>Se tiene disponible a las partes interesadas, se ha comunidado dentro de la organización.</t>
  </si>
  <si>
    <t>5.3 ROLES, RESPONSABILIDADES Y AUTORIDADES EN LA ORGANIZACIÓN</t>
  </si>
  <si>
    <t xml:space="preserve">Se han establecido y comunicado las responsabilidades y autoridades para los roles pertinentes en  toda  la organización.
La alta dirección debe asignar la responsabilidad y autoridad para:
a) asegurarse de que el sistema de gestión de la calidad es conforme con los requisitos de esta Norma Internacional;
b) asegurarse de que los procesos están generando y proporcionando las salidas previstas;
c) informar, en particular, a la alta dirección sobre el desempeño del sistema de gestión de la calidad y sobre las oportunidades de mejora (véase 10.1);
d) asegurarse de que se promueve el enfoque al cliente en toda la organización;
e) asegurarse de que la integridad del sistema de gestión de la calidad se mantiene cuando se planifican e implementan cambios en el sistema de gestión de la calidad.
</t>
  </si>
  <si>
    <t>6. PLANIFICACION</t>
  </si>
  <si>
    <t>6.1 ACCIONES PARA ABORDAR RIESGOS Y OPORTUNIDADES</t>
  </si>
  <si>
    <t>Se han establecido los riesgos y oportunidades que deben ser abordados para asegurar que el SGC logre los resultados esperados.</t>
  </si>
  <si>
    <t>La organización ha previsto las acciones necesarias para abordar estos riesgos y oportunidades y los ha integrado en los procesos del sistema.</t>
  </si>
  <si>
    <t>6.2 OBJETIVOS DE LA CALIDAD Y PLANIFICACION PARA LOGRARLOS</t>
  </si>
  <si>
    <t>Que acciones se han planificado para el logro de los objetivos del SGC?</t>
  </si>
  <si>
    <t>Se manatiene informacion documentada sobre estos objetivos</t>
  </si>
  <si>
    <t>6.3 PLANIFICACION DE LOS CAMBIOS</t>
  </si>
  <si>
    <t xml:space="preserve">Existe un proceso definido para determinar la necesidad de cambios en el SGC y la gestión de su implementación?
La organización debe considerar:
a) el propósito de los cambios y sus consecuencias potenciales;
b) la integridad del sistema de gestión de la calidad;
c) la disponibilidad de recursos;
d) la asignación o reasignación de responsabilidades y autoridades.
</t>
  </si>
  <si>
    <t>7. APOYO</t>
  </si>
  <si>
    <t>7.1 RECURSOS
7.1.1 Generalidades</t>
  </si>
  <si>
    <t>La organización ha determinado y proporcionado los recursos necesarios para el establecimiento, implementación, mantenimiento y mejora continua del SGC (incluidos los requisitos de las personas, mediambientales y de infraestructura)</t>
  </si>
  <si>
    <t>7.1 RECURSOS
7.1.3 Infraestructura</t>
  </si>
  <si>
    <t>La organización debe determinar, proporcionar y mantener la infraestructura necesaria para la operación de sus procesos y lograr la conformidad de los productos y servicios.</t>
  </si>
  <si>
    <t>7.1.4 Ambiente para la operación de los procesos</t>
  </si>
  <si>
    <t>La organización debe determinar, proporcionar y mantener el ambiente necesario para la operación de sus procesos y para lograr la conformidad de los productos y servicios.
a) sociales (por ejemplo, no discriminatorio, ambiente tranquilo, libre de conflictos);
b) psicológicos (por ejemplo, reducción del estrés, prevención del síndrome de agotamiento, cuidado de las emociones);
c) físicos (por ejemplo, temperatura, calor, humedad, iluminación, circulación del aire, higiene, ruido).
Estos factores pueden diferir sustancialmente dependiendo de los productos y servicios suministrados.</t>
  </si>
  <si>
    <t>7.1.5 Recursos de seguimiento y medicion
7.1.5.1 Generalidades</t>
  </si>
  <si>
    <t>Para las pruebas de conformidad de productos y servicios a los requisitos especificados, ¿se han determinado los recursos necesarios para garantizar un seguimiento válido y fiable, así como la medición de los resultados? Y  se mantienen para asegurarse de la idoneidad continua para su propósito</t>
  </si>
  <si>
    <t>7.1.5.2 Trazabilidad de las mediciones</t>
  </si>
  <si>
    <t>Dispone de métodos eficaces para garantizar la trazabilidad durante el proceso operacional.
a) calibrarse o verificarse , o ambas, a intervalos especificados, o antes de su utilización, contra patrones de medición trazables a patrones de medición internacionales o nacionales; cuando no existan tales patrones, debe conservarse como información documentada la base utilizada para la calibración o la verificación;
b) identificarse para determinar su estado;
c) protegerse contra ajustes, daño o deterioro que pudieran invalidar el estado de calibración y los posteriores resultados de la medición.</t>
  </si>
  <si>
    <t>7.1.6 Conocimientos de la organización</t>
  </si>
  <si>
    <t>Ha determinado la organización los conocimientos necesarios para el funcionamiento de sus procesos y el logro de la conformidad de los productos y servicios y, ha implementado un proceso de experiencias adquiridas.
Cuando se abordan las necesidades y tendencias cambiantes, la organización debe considerar sus conocimientos actuales y determinar cómo adquirir o acceder a los conocimientos adicionales necesarios y a las actualizaciones requeridas</t>
  </si>
  <si>
    <t>7.2 COMPETENCIA</t>
  </si>
  <si>
    <r>
      <t>La organización se ha asegurado de que las personas que puedan afectar al rendimiento del SGC son competentes en cuestión de una adecuada educación, formación y experiencia, ha adoptado las medidas necesarias para asegurar que puedan adquirir la competencia necesaria
a) determinar la competencia necesaria de las personas que realizan, bajo su control, un trabajo que afecta al desempeño y eficacia del sistema de gestión de la calidad;
b) asegurarse de que estas personas sean competentes, basándose en la educación, formación o experiencia apropiadas;
c) cuando sea aplicable, tomar acciones para adquirir la competencia necesaria y e</t>
    </r>
    <r>
      <rPr>
        <b/>
        <sz val="10"/>
        <color rgb="FF002060"/>
        <rFont val="Arial"/>
        <family val="2"/>
      </rPr>
      <t>valuar la eficacia</t>
    </r>
    <r>
      <rPr>
        <sz val="10"/>
        <rFont val="Arial"/>
        <family val="2"/>
      </rPr>
      <t xml:space="preserve"> de las acciones tomadas;
d) conservar la información documentada apropiada como evidencia de la competencia.</t>
    </r>
  </si>
  <si>
    <t>7.3 TOMA DE CONCIENCIA</t>
  </si>
  <si>
    <t>La organización debe asegurarse de que las personas que realizan el trabajo bajo el control de 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 calidad.</t>
  </si>
  <si>
    <t>7.4 COMUNICACIÓN</t>
  </si>
  <si>
    <t>Se tiene difinido un procedimiento para las comunicones internas y externas del SIG dentro de la organización.
a) qué comunicar;
b) cuándo comunicar;
c) a quién comunicar;
d) cómo comunicar;
e) quién comunica</t>
  </si>
  <si>
    <t>7.5 INFORMACION DOCUMENTADA
7.5.1 Generalidades</t>
  </si>
  <si>
    <t>Se ha establecido la información documentada requerida por la norma y necesaria para la implementación y funcionamiento eficaces del SGC.</t>
  </si>
  <si>
    <t>7.5.2 Creacion y actualizacion</t>
  </si>
  <si>
    <t>Existe una metodología documentada adecuada para la revisión y actualización de documentos.</t>
  </si>
  <si>
    <t>7.5.3 Control de la informacion documentada</t>
  </si>
  <si>
    <r>
      <t xml:space="preserve">Se tiene un procedimiento para el control de la informacion documentada requerida por el SGC.
Para el control de la información documentada, la organización debe abordar las siguientes actividades, según corresponda:
a) distribución, acceso, recuperación y uso;
b) almacenamiento y preservación, incluida la preservación de la legibilidad;
c) control de cambios (por ejemplo, control de versión);
d) </t>
    </r>
    <r>
      <rPr>
        <sz val="10"/>
        <color rgb="FF002060"/>
        <rFont val="Arial"/>
        <family val="2"/>
      </rPr>
      <t>conservación y disposición.</t>
    </r>
  </si>
  <si>
    <t>8. OPERACIÓN</t>
  </si>
  <si>
    <t>8.1 PLANIFICACION Y CONTROL OPERACIONAL</t>
  </si>
  <si>
    <t>Se planifican, implementan y controlan los procesos necesarios para cumplir los requisitos para la provision de servicios.
a) la determinación de los requisitos para los productos y servicios;
b) el establecimiento de criterios para:
     1) los procesos;
     2) la aceptación de los productos y servicios;</t>
  </si>
  <si>
    <t>La salida de esta planificación es adecuada para las operaciones de la organización.</t>
  </si>
  <si>
    <t>Se asegura  que  los  procesos  contratados  externamente  estén controlados.</t>
  </si>
  <si>
    <t>Se revisan las consecuencias de los cambios no previstos, tomando acciones para mitigar cualquier efecto adverso.</t>
  </si>
  <si>
    <t>8.2 REQUISITOS PARA LOS PRODUCTOS Y SERVICIOS
8.2.1 Comunicación con el cliente</t>
  </si>
  <si>
    <t>La comunicación con los clientes incluye información relativa a los productos y servicios.</t>
  </si>
  <si>
    <t xml:space="preserve">Se obtiene la retroalimentación de los clientes relativa a los  productos y servicios, incluyendo las quejas. </t>
  </si>
  <si>
    <t>Se establecen los requisitos específicos para las acciones de contingencia, cuando sea pertinente.</t>
  </si>
  <si>
    <t xml:space="preserve">8.2.2 Determinacion de los requisitos para los productos y servicios </t>
  </si>
  <si>
    <t>Se determinan los requisitos legales y reglamentaarios para los productos y servicios que se ofrecen y aquellos considerados necesarios para la organización.</t>
  </si>
  <si>
    <t>8.2.3 Revision de los requisitos para los productos y servicios</t>
  </si>
  <si>
    <t>La organización se asegura que tiene la capacidad de cumplir los requisitos de los productos y servicios ofrecidos.</t>
  </si>
  <si>
    <t>los requisitos legales y reglamentarios aplicables a los productos y servicios;</t>
  </si>
  <si>
    <t>Se confirma los requisitos del cliente antes de la aceptación por parte de estos, cuando no se ha proporcionado informacion documentada al respecto.</t>
  </si>
  <si>
    <t>Se asegura que se resuelvan las diferencas existentes entre los requisitos del contrato o pedido y los expresados previamente.</t>
  </si>
  <si>
    <t>Se conserva la informacion documentada, sobre cualquier requisito nuevo para los servicios.</t>
  </si>
  <si>
    <t>8.2.4 Cambios en los requisitos para los productos y servicios</t>
  </si>
  <si>
    <t>Las personas son conscientes de los cambios en los requisitos de los productos y servicios, se modifica la informacion documentada pertienente a estos cambios.</t>
  </si>
  <si>
    <t>8.3 DISEÑO Y DESARROLLO DE LOS PRODUCTOS Y SERVICIOS
8.3.1 Generalidades</t>
  </si>
  <si>
    <t>Se establece, implementa y mantiene un proceso de diseño y desarrollo que sea adecuado para asegurar la posterior provición de los servicios.</t>
  </si>
  <si>
    <t>8.3.2 Planificación del diseño y desarrollo</t>
  </si>
  <si>
    <t>La organización determina todas las etapas y controles necesarios para el diseño y desarrollo de productos y servicios.</t>
  </si>
  <si>
    <t>8.3.3 Entradas para el diseño y desarrollo</t>
  </si>
  <si>
    <t>Al determinar los requisitos esenciales para los tipos específicos de productos y servicios a desarrollar, se consideran los requisitos funcionales y de desempeño, los requisitos legales y reglamentarios.</t>
  </si>
  <si>
    <t>Se resuelven las entradas del diseño y desarrollo que son contradictorias.</t>
  </si>
  <si>
    <t>Se conserva información documentada sobre las entradas del diseño y desarrollo.</t>
  </si>
  <si>
    <t>8.3.4 Controles del diseño y desarrollo</t>
  </si>
  <si>
    <t>Se aplican los controles al proceso de diseño y desarrollo, se definen los resultados a lograr.</t>
  </si>
  <si>
    <t>Se realizan las revisiones para evaluar la capacidad de los resultados del diseño y desarrollo para cumplir los requisitos.</t>
  </si>
  <si>
    <t>Se realizan actividades de verificación para asegurar que las salidas del diseño y desarrollo cumplen los requisitos de las entradas.</t>
  </si>
  <si>
    <t>Se aplican controles al proceso de diseño y desarrollo para asegurar que: se  toma cualquier  acción necesaria sobre los problemas  determinados  durante  las revisiones, o las actividades de verificación y validación</t>
  </si>
  <si>
    <t>Se conserva información documentada sobre las acciones tomadas.</t>
  </si>
  <si>
    <t>8.3.5 Salidas del diseño y desarrollo</t>
  </si>
  <si>
    <t>Se asegura que las salidas del diseño y desarrollo: cumplen los requisitos de las entradas</t>
  </si>
  <si>
    <t>Se asegura que las salidas del diseño y desarrollo: son adecuadas para los procesos posteriores para la provisión de productos y servicios</t>
  </si>
  <si>
    <t>Se asegura que las salidas del diseño y desarrollo: incluyen o hacen referencia a los requisitos de seguimiento y medición, cuando sea apropiado, y a los criterios de aceptación</t>
  </si>
  <si>
    <t>Se asegura que las salidas del diseño y desarrollo: especifican las características de los productos y servicios, que son esenciales para su propósito previsto y su provisión segura y correcta.</t>
  </si>
  <si>
    <t>Se conserva información documentada  sobre  las  salidas  del  diseño  y desarrollo.</t>
  </si>
  <si>
    <t xml:space="preserve">8.3.6 Cambios del diseño y desarrollo </t>
  </si>
  <si>
    <t>Se identifican, revisan y controlan los cambios hechos durante el diseño y desarrollo de los productos y servicios</t>
  </si>
  <si>
    <t>Se conserva la información documentada sobre los cambios del diseño y desarrollo, los resultados de las revisiones, la autorización de los cambios, las acciones tomadas para prevenir los impactos adversos.</t>
  </si>
  <si>
    <t xml:space="preserve">8.4 CONTROL DE LOS PROCESOS, PRODUCTOS Y SERVICIOS SUMINISTRADOS EXTERNAMENTE
8.4.1 Generalidades </t>
  </si>
  <si>
    <t>La organización asegura que los procesos, productos y servicios suministrados externamente son conforme a los requisitos.</t>
  </si>
  <si>
    <t>Se determina los controles a aplicar a los procesos, productos y servicios suministrados externamente.</t>
  </si>
  <si>
    <t>Se determina y aplica criterios para la evaluación, selección, seguimiento del desempeño y la reevaluación de los proveedores externos.</t>
  </si>
  <si>
    <t>Se conserva información documentada de estas actividades</t>
  </si>
  <si>
    <t>8.4.2 Tipo y alcance del control</t>
  </si>
  <si>
    <t>La organización se asegura que los procesos, productos y servicios suministrados externamente no afectan de manera adversa a la capacidad de la organización de entregar productos y servicios, conformes de manera coherente a sus clientes.</t>
  </si>
  <si>
    <t>Se definen los controles a aplicar a un proveedor externo y las salidas resultantes.</t>
  </si>
  <si>
    <t>Considera el impacto potencial de los procesos, productos y servicios suministrados externamente en la capacidad de la organización de cumplir los requisitos del cliente y los legales y reglamentarios aplicables.</t>
  </si>
  <si>
    <t>Se asegura que los procesos suministrados externamente permanecen dentro del control de su sistema de gestion de la calidad.</t>
  </si>
  <si>
    <t>Se determina la verificación o actividades necesarias para asegurar  que los procesos, productos y servicios cumplen con los requisitos.</t>
  </si>
  <si>
    <t>8.4.3 Informacion para los proveedores externos</t>
  </si>
  <si>
    <t>La organización comunica a los proveedores externos sus requisitos para los procesos, productos y servicios.</t>
  </si>
  <si>
    <t>Se comunica la aprobación de productosy servicios, métodos, procesos y equipos, la liberación de productos y servicios.</t>
  </si>
  <si>
    <t>Se comunica la competencia, incluyendo cualquier calificación requerida de las personas.</t>
  </si>
  <si>
    <t>Se comunica las interacciones del proveedor externo con la organización.</t>
  </si>
  <si>
    <t>Se comunica el control y seguimiento del desempeño del proveedor externo aplicado por la organización.</t>
  </si>
  <si>
    <t>8.5 PRODUCCION Y PROVISION DEL SERVICIO 
8.5.1 Control de la produccion y de la provision del servicio</t>
  </si>
  <si>
    <t>Se implementa la producción y provisión del servicio bajo condiciones controladas.</t>
  </si>
  <si>
    <t>Dispone de información documentada que defina las características de los productos a producir, servicios a prestar, o las actividades a desempeñar.</t>
  </si>
  <si>
    <t>Dispone de información documentada que defina los resultados a alcanzar.</t>
  </si>
  <si>
    <t>Se controla la disponibilidad y el uso de recursos de seguimiento y medición adecuados</t>
  </si>
  <si>
    <t>Se controla la implementación de actividades de seguimiento y medición en las etapas apropiadas.</t>
  </si>
  <si>
    <t>Se controla el uso de la infraestructura y el entorno adecuado para la operación de los procesos.</t>
  </si>
  <si>
    <t>Se controla la designación de personas competentes.</t>
  </si>
  <si>
    <t>Se  controla la validación y revalidación periódica de la capacidad para alcanzar los resultados planificados.</t>
  </si>
  <si>
    <t>Se controla la implementación de acciones para prevenir los errores humanos.</t>
  </si>
  <si>
    <t>Se controla la implementación de actividades de liberación, entrega y posteriores a la entrega.</t>
  </si>
  <si>
    <t xml:space="preserve">8.5.2 Identificacion y trazabilidad </t>
  </si>
  <si>
    <t>La organización utiliza medios apropiados para identificar las salidas de los productos y servicios.</t>
  </si>
  <si>
    <t>Identifica el estado de las salidas con respecto a los requisitos.</t>
  </si>
  <si>
    <t>Se conserva información documentada para permitir la trazabilidad.</t>
  </si>
  <si>
    <t>8.5.3 Propiedad perteneciente a los clientes o proveedores externos</t>
  </si>
  <si>
    <t>La organización cuida la propiedad de los clientes o proveedores externos mientras esta bajo el control de la organización o siendo utilizada por la misma.</t>
  </si>
  <si>
    <t>Se Identifica, verifica, protege y salvaguarda la propiedad de los clientes o de los proveedores externos suministrada para su utilización o incorporación en los productos y servicios.</t>
  </si>
  <si>
    <t>Se informa al cliente o proveedor externo, cuando su propiedad se pierda, deteriora o de algun otro modo se considere inadecuada para el uso y se conserva la información documentada sobre lo ocurrido.</t>
  </si>
  <si>
    <t xml:space="preserve">8.5.4 Preservacion </t>
  </si>
  <si>
    <t>La organización preserva las salidas en la producción y prestación del servicio, en la medida necesaria para asegurar la conformidad con los requisitos.</t>
  </si>
  <si>
    <t xml:space="preserve">8.5.5 Actividades posteriores a la entrega </t>
  </si>
  <si>
    <t xml:space="preserve">Se cumplen los  requisitos para  las  actividades  posteriores  a  la  entrega asociadas con los productos y servicios.
</t>
  </si>
  <si>
    <t>Al determinar el alcance de las actividades posteriores a la entrega la organización considero los requisitos legales y reglamentarios.</t>
  </si>
  <si>
    <t>Se consideran las consecuencias potenciales no deseadas asociadas a sus productos y servicios.</t>
  </si>
  <si>
    <t>Se considera la naturaleza, el uso y la vida útil prevista de sus productos y servicios.</t>
  </si>
  <si>
    <t>Considera los requisitos del cliente.</t>
  </si>
  <si>
    <t>Considera la retroalimentación del cliente.</t>
  </si>
  <si>
    <t xml:space="preserve">8.5.6 Control de cambios </t>
  </si>
  <si>
    <t>La organización revisa y controla los cambios en la producción o la prestación del servicio para asegurar la conformidad con los requisitos.</t>
  </si>
  <si>
    <t>Se conserva información documentada que describa la revisión de los cambios, las personas que autorizan o cualquier
acción que surja de la revisión.</t>
  </si>
  <si>
    <t xml:space="preserve">8.6 LIBERACION DE LOS PRODUCTOS Y SERVICIOS </t>
  </si>
  <si>
    <t>La organización implementa las disposiciones planificadas para verificar que se cumplen los requisitos de los productos y servicios.</t>
  </si>
  <si>
    <t xml:space="preserve">Se conserva la  información  documentada  sobre  la  liberación  de  los productos y servicios. </t>
  </si>
  <si>
    <t>Existe evidencia de la conformidad con los criterios de aceptación.</t>
  </si>
  <si>
    <t>Existe trazabilidad a las personas que autorizan la liberación.</t>
  </si>
  <si>
    <t xml:space="preserve">8.7 CONTROL DE LAS SALIDAS NO CONFORMES </t>
  </si>
  <si>
    <t>La organización se asegura que las salidas no conformes con sus requisitos se identifican y se controlan para prevenir su uso o entrega.</t>
  </si>
  <si>
    <t>La organización toma las acciones adecuadas de acuerdo a la naturaleza de la no conformidad y su efecto sobre la conformidad de los productos y servicios.</t>
  </si>
  <si>
    <t>Se verifica la conformidad con los requisitos cuando se corrigen las salidas no conformes.</t>
  </si>
  <si>
    <t>La organización trata las salidas no conformes de una o más maneras</t>
  </si>
  <si>
    <t>La organización conserva información documentada que describa la no conformidad, las acciones tomadas, las concesiones obtenidas e identifique la autoridad que decide la acción con respecto a la no conformidad.</t>
  </si>
  <si>
    <t>9. EVALUACION DEL DESEMPEÑO</t>
  </si>
  <si>
    <t>9.1 SEGUIMIENTO, MEDICION, ANALISIS Y EVALUACION
9.1.1 Generalidades</t>
  </si>
  <si>
    <t>La organización determina que necesita seguimiento y medición.</t>
  </si>
  <si>
    <t>Determina los métodos de seguimiento, medición, análisis y evaluación para asegurar resultados validos.</t>
  </si>
  <si>
    <t>Determina cuando se lleva a cabo el seguimiento y la medición.</t>
  </si>
  <si>
    <t>Determina cuando analizar y evaluar los resultados del seguimiento y medición.</t>
  </si>
  <si>
    <t>Evalúa el desempeño y la eficacia del SGC.</t>
  </si>
  <si>
    <t>Conserva información documentada como evidencia de los resultados.</t>
  </si>
  <si>
    <t>9.1.2 Satisfaccion del cliente</t>
  </si>
  <si>
    <t>La organización realiza seguimiento de las percepciones de los clientes del grado en que se cumplen sus necesidades y expectativas.</t>
  </si>
  <si>
    <t>Determina los métodos para obtener, realizar el seguimiento y revisar la información.</t>
  </si>
  <si>
    <t xml:space="preserve">9.1.3 Analisis y evaluacion </t>
  </si>
  <si>
    <t>La organización analiza y evalúa los datos y la información que surgen del seguimiento y la medición.
Los resultados del análisis deben utilizarse para evaluar:
a) la conformidad de los productos y servicios;
b) el grado de satisfacción del cliente;
c) el desempeño y la eficacia del sistema de gestión de la calidad;
d) si lo planificado se ha implementado de forma eficaz;
e) la eficacia de las acciones tomadas para abordar los riesgos y oportunidades;
f) el desempeño de los proveedores externos;
g) la necesidad de mejoras en el sistema de gestión de la calidad.</t>
  </si>
  <si>
    <t>9.2 AUDITORIA INTERNA</t>
  </si>
  <si>
    <t>La organización lleva a cabo auditorías internas a intervalos planificados.</t>
  </si>
  <si>
    <t>Las auditorías proporcionan información sobre el SGC conforme con los requisitos propios de la organización y los requisitos de la NTC ISO 9001:2015.</t>
  </si>
  <si>
    <t>La organización planifica, establece, implementa y mantiene uno o varios programas de auditoría.</t>
  </si>
  <si>
    <t>Define los criterios de auditoría y el alcance para cada una.</t>
  </si>
  <si>
    <t>Selecciona los auditores y lleva a cabo auditorías para asegurar la objetividad y la imparcialidad del proceso.</t>
  </si>
  <si>
    <t>Asegura que los resultados de las auditorias se informan a la dirección.</t>
  </si>
  <si>
    <t>Realiza las correcciones y toma las acciones correctivas adecuadas.</t>
  </si>
  <si>
    <t>Conserva información documentada como evidencia de la implementación del programa de auditoría y los resultados.</t>
  </si>
  <si>
    <t>9.3 REVISION POR LA DIRECCION 
9.3.1 Generalidades</t>
  </si>
  <si>
    <t>La alta dirección revisa el SGC a intervalos planificados, para asegurar su conveniencia, adecuación, eficacia y alineación continua con la estrategia de la organización.</t>
  </si>
  <si>
    <t xml:space="preserve">9.3.2 Entradas de la revision por la direccion </t>
  </si>
  <si>
    <t>La alta dirección planifica y lleva a cabo la revisión incluyendo consideraciones sobre el estado de las acciones de las revisiones previas.</t>
  </si>
  <si>
    <t>Considera los cambios en las cuestiones externas e internas que sean pertinentes al SGC.</t>
  </si>
  <si>
    <t>Considera la información sobre el desempeño y la eficiencia del SGC:
1) la satisfacción del cliente y la retroalimentación de las partes interesadas
pertinentes;
2) el grado en que se han logrado los objetivos de la calidad;
3) el desempeño de los procesos y conformidad de los productos y servicios;
4) las no conformidades y acciones correctivas;
5) los resultados de seguimiento y medición;
6) los resultados de las auditorías;
7) el desempeño de los proveedores externos;</t>
  </si>
  <si>
    <t>Considera la adecuación de los recursos.</t>
  </si>
  <si>
    <t>Considera la eficiencia de las acciones tomadas para abordar los riesgos y las oportunidades.</t>
  </si>
  <si>
    <t>Se considera las oportunidades de mejora.</t>
  </si>
  <si>
    <t xml:space="preserve">9.3.3 Salidas de la revision por la direccion </t>
  </si>
  <si>
    <t>Las salidas de la revisión incluyen decisiones y acciones relacionadas con oportunidades de mejora.</t>
  </si>
  <si>
    <t>Incluyen cualquier necesidad de cambio en el SGC.</t>
  </si>
  <si>
    <t>Incluye las necesidades de recursos.</t>
  </si>
  <si>
    <t>Se conserva información documentada como evidencia de los resultados de las revisiones.</t>
  </si>
  <si>
    <t>10. MEJORA</t>
  </si>
  <si>
    <t>10.1 Generalidades</t>
  </si>
  <si>
    <t>La organización ha determinado y seleccionado las oportunidades de mejora e implementado las acciones necesarias para cumplir con los requisitos del cliente y mejorar su satisfacción.
a) mejorar los productos y servicios para cumplir los requisitos, así como considerar las necesidades y expectativas futuras;
b) corregir, prevenir o reducir los efectos no deseados;
c) mejorar el desempeño y la eficacia del sistema de gestión de la calidad.</t>
  </si>
  <si>
    <t>10.2 NO CONFORMIDAD Y ACCION CORRECTIVA</t>
  </si>
  <si>
    <t>La organización reacciona ante la no conformidad, toma acciones para controlarla y corregirla.</t>
  </si>
  <si>
    <t>Evalúa la necesidad de acciones para eliminar las causas de la no conformidad.</t>
  </si>
  <si>
    <t>Implementa cualquier acción necesaria, ante una no conformidad.</t>
  </si>
  <si>
    <t>Revisa la eficacia de cualquier acción correctiva tomada.</t>
  </si>
  <si>
    <t>Actualiza los riesgos y oportunidades de ser necesario.</t>
  </si>
  <si>
    <t>Hace cambios al SGC si fuera necesario.</t>
  </si>
  <si>
    <t>Las acciones correctivas son apropiadas a los efectos de las no conformidades encontradas.</t>
  </si>
  <si>
    <t>Se conserva información documentada como evidencia de la naturaleza de las no conformidades, cualquier acción tomada y los resultados de la acción correctiva.</t>
  </si>
  <si>
    <t>10.3 MEJORA CONTINUA</t>
  </si>
  <si>
    <t>La organización mejora continuamente la conveniencia, adecuación y eficacia del SGC.</t>
  </si>
  <si>
    <t>Considera los resultados del análisis y evaluación, las salidas de la revisión por la dirección, para determinar si hay necesidades u oportunidades de mejora.</t>
  </si>
  <si>
    <t>RESULTADOS DE LA GESTIÓN EN CALIDAD</t>
  </si>
  <si>
    <t>NUMERAL DE LA NORMA</t>
  </si>
  <si>
    <t>% OBTENIDO DE IMPLEMENTACION</t>
  </si>
  <si>
    <t>ACCIONES POR REALIZAR</t>
  </si>
  <si>
    <t xml:space="preserve">6. PLANIFICACION </t>
  </si>
  <si>
    <t xml:space="preserve">8. OPERACIÓN </t>
  </si>
  <si>
    <t>TOTAL RESULTADO IMPLEMENTACIÓN</t>
  </si>
  <si>
    <t>Calificación Global en la Gestión de la Calidad</t>
  </si>
  <si>
    <t>TEMA</t>
  </si>
  <si>
    <t>RESPONSABLES</t>
  </si>
  <si>
    <t>ACTIVIDAD</t>
  </si>
  <si>
    <t>Direccionamiento y Planeación</t>
  </si>
  <si>
    <t xml:space="preserve">Identificar el propósito fundamental (misión, razón de ser u objeto social) para el cual fue creada la entidad, los derechos que garantiza y los problemas y necesidades sociales que está llamada a resolver. </t>
  </si>
  <si>
    <t>Participación ciudadana</t>
  </si>
  <si>
    <t>Transparencia y Acceso a la Información</t>
  </si>
  <si>
    <t>a</t>
  </si>
  <si>
    <t xml:space="preserve">La entidad caracteriza la población usuaria de sus bienes y servicios  </t>
  </si>
  <si>
    <t>Servicio al ciudadano</t>
  </si>
  <si>
    <t>La entidad ha realizado caracterización de ciudadanos, usuarios o grupos de interés atendidos</t>
  </si>
  <si>
    <t>Talento humano</t>
  </si>
  <si>
    <t>Caracterización de las áreas de talento humano (prepensión, cabeza de familia, limitaciones físicas, fuero sindical)</t>
  </si>
  <si>
    <t>Establecer y priorizar variables que permitan caracterizar (identificar, segmentar y reconocer) sus grupos de valor y, especialmente, sus derechos, necesidades y problemas.</t>
  </si>
  <si>
    <t>b</t>
  </si>
  <si>
    <t xml:space="preserve">Talento Humano </t>
  </si>
  <si>
    <t xml:space="preserve">Conocer y considerar toda la normatividad aplicable al proceso de TH </t>
  </si>
  <si>
    <t>Conocer y considerar los lineamientos institucionales macro relacionados con la entidad, emitidos por Función Pública, CNSC, ESAP o Presidencia de la República.</t>
  </si>
  <si>
    <t>Identificar, en la medida de lo posible) los efectos o cambios que se quiere generar en el mejoramiento de las condiciones de vida de sus grupos de valor</t>
  </si>
  <si>
    <t>a, b c</t>
  </si>
  <si>
    <t>Control interno</t>
  </si>
  <si>
    <t xml:space="preserve">14. Diseñar e implementar procedimientos detallados que sirvan como controles, a través de una estructura de responsabilidad en cascada, y supervisar la ejecución de esos procedimientos por parte de los servidores públicos a su cargo. </t>
  </si>
  <si>
    <t>4.4.1
a-h</t>
  </si>
  <si>
    <t>Incluir la planeación de las demás dimensiones de MIPG y de sus políticas, acorde con lo señalado para cada una, tales como talento humano, TIC, plan anticorrupción y de servicio al ciudadano, plan anual de adquisiciones, planes de archivo, entre otros.</t>
  </si>
  <si>
    <t>4.4.2
a,b</t>
  </si>
  <si>
    <t xml:space="preserve">Dependencia o responsable de la implementación de la estrategia de rendición de cuentas </t>
  </si>
  <si>
    <t xml:space="preserve">Rendición de Cuentas </t>
  </si>
  <si>
    <t>Conformar y capacitar un equipo de trabajo que lidere el proceso de planeación de los ejercicios de rendición de cuentas.</t>
  </si>
  <si>
    <t>A-J</t>
  </si>
  <si>
    <t xml:space="preserve">Consultas con los grupos de interés sobre los temas a tratar durante el espacio principal </t>
  </si>
  <si>
    <t>Falta de integración de los objetivos  del SIG con los objetivos institucionales</t>
  </si>
  <si>
    <t>b,c</t>
  </si>
  <si>
    <t>a-d</t>
  </si>
  <si>
    <t>a-c</t>
  </si>
  <si>
    <t>Control Interno</t>
  </si>
  <si>
    <t>1. Dar carácter estratégico a la gestión del talento humano de manera que todas sus actividades estén alineadas con los objetivos de la entidad.</t>
  </si>
  <si>
    <t>a-e</t>
  </si>
  <si>
    <t>4. Promover y cumplir, a través de su ejemplo, los estándares de conducta y la práctica de los principios del servicio público, en el marco de integridad</t>
  </si>
  <si>
    <t xml:space="preserve">15. Establecer responsabilidades por las actividades de control y asegurar que personas competentes, con autoridad suficiente, efectúen dichas actividades con diligencia y de manera oportuna. </t>
  </si>
  <si>
    <t>Código de integridad</t>
  </si>
  <si>
    <t>Definir los roles y responsabilidades  del Comité de integridad en cabeza de Departamento de Gestión Humana.</t>
  </si>
  <si>
    <t xml:space="preserve">Imprecisión en las funciones contenidas en el manual de funciones. </t>
  </si>
  <si>
    <t>Contar con un manual de funciones y competencias ajustado a las directrices vigentes</t>
  </si>
  <si>
    <t xml:space="preserve">11. Asegurar que las evaluaciones de riesgo y control incluyan riesgos de fraude. </t>
  </si>
  <si>
    <t>10. Informar sobre la incidencia de los riesgos en el logro de objetivos y evaluar si la valoración del riesgo es la apropiada.</t>
  </si>
  <si>
    <t>9. Identificar y valorar los riesgos que pueden afectar el logro de los objetivos institucionales</t>
  </si>
  <si>
    <t>6.1.1</t>
  </si>
  <si>
    <t>condiciones institucionales de medidas anticorrupción</t>
  </si>
  <si>
    <t>Existencia de una medida orientada a la lucha contra la corrupción</t>
  </si>
  <si>
    <t>17. Realizar monitoreo de los riesgos y controles tecnológicos.</t>
  </si>
  <si>
    <t>6.1.2</t>
  </si>
  <si>
    <t>Acápite en el que se hace referencia al Compromiso Anticorrupción</t>
  </si>
  <si>
    <t>19. Establecer procesos para monitorear y evaluar el desarrollo de exposiciones al riesgo relacionadas con tecnología nueva y emergente.</t>
  </si>
  <si>
    <t>Inclusión de lineamientos del Estatuto Anticorrupción en directrices del
control interno de gestión</t>
  </si>
  <si>
    <t>6.2.2</t>
  </si>
  <si>
    <t xml:space="preserve">talento humano </t>
  </si>
  <si>
    <t>Contar con un área estratégica para la gerencia del TH</t>
  </si>
  <si>
    <t>La organización debe determinar y proporcionar las personas necesarias para la implementación eficaz de su sistema de gestión de la calidad y para la operación y control de sus procesos.</t>
  </si>
  <si>
    <t>Interrupciones y fallos de redes tecnológicas y plantas de producción de mezcla asfáltica</t>
  </si>
  <si>
    <t>Condiciones Institucionales para el talento humano 2016</t>
  </si>
  <si>
    <t>Procedimientos de incentivos para la vigencia</t>
  </si>
  <si>
    <t>Elaborar el plan de bienestar e incentivos, teniendo en cuenta los siguientes elementos:
Incentivos para los gerentes públicos
Equipos de trabajo (pecuniarios)
Empleados de carrera y de libre nombramiento y remoción (No pecuniarios)
Criterios del área de Talento Humano
Deportivos, recreativos y vacacionales
Artísticos y culturales
Promoción y prevención de la salud
Educación en artes y artesanías
Promoción de programas de vivienda
Clima laboral ...</t>
  </si>
  <si>
    <t>La organización debe determinar, proporcionar y mantener el ambiente necesario para la operación de sus procesos y para lograr la conformidad de los productos y servicios.
a) sociales (por ejemplo, no discriminatorio, ambiente tranquilo, libre de conflictos);
b) psicológicos (por ejemplo, reducción del estrés, prevención del síndrome de agotamiento, cuidado de las emociones);
c) físicos (por ejemplo, temperatura, calor, humedad, iluminación, circulación del aire, higiene, ruido).
Estos factores pueden diferir sustancialmente dependiendo de los productos y servicios suministrados.</t>
  </si>
  <si>
    <t>Desarrollar el programa de entorno laboral saludable en la entidad.</t>
  </si>
  <si>
    <t>Realizar mediciones de clima laboral (cada dos años máximo), y la correspondiente intervención de mejoramiento que permita corregir:</t>
  </si>
  <si>
    <t>Realizar mediciones de clima laboral (cada dos años máximo), y la correspondiente intervención de mejoramiento que permita corregir:
El conocimiento de la orientación organizacional
El estilo de dirección
La comunicación e integración
El trabajo en equipo
La capacidad profesional
El ambiente físico</t>
  </si>
  <si>
    <t xml:space="preserve">Acceso a la información
Fortalecimiento institucional </t>
  </si>
  <si>
    <t>El informe de empalme contó con información sobre: la gestión en temas acceso a la información y fortalecimiento institucional</t>
  </si>
  <si>
    <t>Contar con mecanismos para transferir el conocimiento de los servidores que se retiran de la Entidad a quienes continúan vinculados</t>
  </si>
  <si>
    <t>Conocer y considerar el propósito, las funciones y el tipo de entidad; conocer su entorno; y vincular la planeación estratégica en los diseños de planeación del área.</t>
  </si>
  <si>
    <t>Implementar las actividades con los servidores públicos de la entidad, habilitando espacios presenciales y virtuales para dicho aprendizaje.</t>
  </si>
  <si>
    <t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t>
  </si>
  <si>
    <t xml:space="preserve">El conocimiento de los servidores de la organización adquirido a través de su experiencia es identificado, analizado, clasificado, documentado y difundido  </t>
  </si>
  <si>
    <t xml:space="preserve">Hay una transferencia efectiva de conocimientos entre las personas que dejan sus cargos y las nuevas que llegan a desempeñarlos </t>
  </si>
  <si>
    <t>Evaluación y seguimiento al desempeño 2016</t>
  </si>
  <si>
    <t xml:space="preserve">Seguimiento al desempeño de los funcionarios de libre nombramiento y remoción </t>
  </si>
  <si>
    <t xml:space="preserve">Toda persona nueva en la entidad recibe una capacitación introductoria antes del inicio de sus actividades </t>
  </si>
  <si>
    <t>Capacitaciones 2016</t>
  </si>
  <si>
    <t>capacitaciones a los niveles: Asistencial Misional</t>
  </si>
  <si>
    <t>Talento Humano</t>
  </si>
  <si>
    <t>Realizar inducción a todo servidor público que se vincule a la entidad</t>
  </si>
  <si>
    <t>Seguimiento al desempeño de los funcionarios de carrera administrativa</t>
  </si>
  <si>
    <t>Realizar reinducción a todos los servidores máximo cada dos años</t>
  </si>
  <si>
    <t>Seguimiento al desempeño de los funcionarios provisionales</t>
  </si>
  <si>
    <t>Desarrollar el programa de bilingüismo en la entidad</t>
  </si>
  <si>
    <t>Capacitaciones 2016
Condiciones Institucionales para el talento humano 2016</t>
  </si>
  <si>
    <t xml:space="preserve">Temas de capacitaciones: Contratación Pública, Gestión del Talento Humano, Gestión Administrativa, Participación Ciudadana, Administración al Servicio del Ciudadano, Gobierno de la información, Lucha Contra la Corrupción, Cultura organizacional, comportamientos éticos y transparencia o anticorrupción. </t>
  </si>
  <si>
    <t xml:space="preserve">Elaborar el plan institucional de capacitación teniendo en cuenta los siguientes elementos:
Diagnóstico de necesidades de la entidad y de los gerentes públicos
Solicitudes de los gerentes públicos
Orientaciones de la alta dirección
Oferta del sector Función Pública
Diagnóstico de necesidades de la entidad y de los gerentes públicos
Desglosándolo en las siguientes fases:  
 Sensibilización 
 Formulación de los proyectos de aprendizaje 
 Consolidación del diagnóstico de necesidades de la entidad 
 Programación del Plan 
Ejecución del Plan 
 Evaluación de la eficacia del Plan </t>
  </si>
  <si>
    <t xml:space="preserve">Definir las estrategias para la inducción o reinducción de los servidores públicos con el propósito de afianzar las temáticas del Código de integridad. </t>
  </si>
  <si>
    <t>Recopilar recomendaciones y sugerencias de los servidores públicos y ciudadanía a las actividades de capacitación, garantizando la cualificación de futuras actividades.</t>
  </si>
  <si>
    <t>La entidad aún no tiene una cultura de trabajo por procesos</t>
  </si>
  <si>
    <t>2. Cumplir con los estándares de conducta y la práctica de los principios del servicio público
6. Aplicar los estándares de conducta e Integridad (valores) y los principios del servicio público</t>
  </si>
  <si>
    <t>La organización debe asegurarse de que las personas que realizan el trabajo bajo el control de 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 calidad.</t>
  </si>
  <si>
    <t>Día del Servidor Público:
Programar actividades de capacitación y jornadas de reflexión institucional dirigidas a fortalecer el sentido de pertenencia, la eficiencia, la adecuada prestación del servicio, los valores y la ética del servicio en lo público y el buen gobierno. Así mismo, adelantar actividades que exalten la labor del servidor público.</t>
  </si>
  <si>
    <t>Promover ejercicios participativos para la identificación de los valores y principios institucionales, su conocimiento e interiorización por parte de los todos los servidores y garantizar su cumplimiento en el ejercicio de sus funciones</t>
  </si>
  <si>
    <t xml:space="preserve">Pérdida de información debido a que aunque existen en la UMV las políticas referentes a seguridad de la información, estas no se cumplen
</t>
  </si>
  <si>
    <t>Condiciones institucionales del sistema PQRS</t>
  </si>
  <si>
    <t>Acciones de difusión de los bienes o servicios que ofrece la Entidad</t>
  </si>
  <si>
    <t xml:space="preserve">Habilitar los canales presenciales y virtuales definidos en el plan para  consultar,  discutir y retroalimentar con los servidores públicos y grupos de intercambio sus recomendaciones u objeciones a la actividad que la entidad ejecutó para el desarrollo de su gestión. </t>
  </si>
  <si>
    <t>Diagnosticar si las estrategias de comunicación que empleó la entidad para promover el Código de Integridad son idóneas.</t>
  </si>
  <si>
    <t>Fallas en la administración y apropiación de la información documentada y registros generados por los procesos, que generan trazabilidad para la entidad</t>
  </si>
  <si>
    <t>Aprobación de las Tablas de Retención Documental por Consejo Distrital de Archivos</t>
  </si>
  <si>
    <t>a-b</t>
  </si>
  <si>
    <t>Transferencias primarias o secundarias</t>
  </si>
  <si>
    <t>20. Responder por la fiabilidad, integridad y seguridad de la información, incluyendo la información crítica de la entidad independientemente de cómo se almacene.</t>
  </si>
  <si>
    <t>21. Considerar costos y beneficios, asegurando que la naturaleza, cantidad y precisión de la información comunicada sean proporciona</t>
  </si>
  <si>
    <t>Servicio al Ciudadano</t>
  </si>
  <si>
    <t>La entidad incluyó dentro de su plan de desarrollo o plan institucional, acciones para garantizar el acceso real y efectivo de las personas con discapacidad a los servicios que ofrece</t>
  </si>
  <si>
    <t>La entidad incorpora en su presupuesto recursos destinados para garantizar el acceso real y efectivo de las personas con discapacidad a los servicios que ofrece</t>
  </si>
  <si>
    <t>Diseñar los controles necesarios para que la planeación y su ejecución se lleven a cabo de manera eficiente, eficaz, efectiva y transparente, logrando una adecuada prestación de los servicios o producción de bienes que le son inherentes</t>
  </si>
  <si>
    <t>Formular los planes en consonancia con la programación presupuestal de la entidad (Marco de Gasto de Mediano Plazo -MGMP y presupuesto anual) de tal manera que la planeación sea presupuestalmente viable y sostenible.</t>
  </si>
  <si>
    <t>Procedimientos de seguimiento al desempeño de temporales y contratistas</t>
  </si>
  <si>
    <t>Fortalecimiento institucional</t>
  </si>
  <si>
    <t>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t>
  </si>
  <si>
    <t>Existe un manejo para las PQRS en temas específicos</t>
  </si>
  <si>
    <t>La entidad facilita al ciudadano información sobre el estado de su PQRS desde su recepción hasta su respuesta</t>
  </si>
  <si>
    <t>c</t>
  </si>
  <si>
    <t>Informes consolidados de PQRS</t>
  </si>
  <si>
    <t>Los funcionarios de la entidad ofrecen un servicio amable y cálido a los ciudadanos, dando respuesta efectiva a sus requerimientos</t>
  </si>
  <si>
    <t xml:space="preserve">Gestión de denuncias e  investigación de hechos de corrupción </t>
  </si>
  <si>
    <t>Existencia de un canal en sitio web de atención exclusiva para denunciantes de hechos de corrupción</t>
  </si>
  <si>
    <t>La entidad cuenta con los canales y/o espacios suficientes y adecuados para interactuar con ciudadanos, usuarios o grupos de interés.</t>
  </si>
  <si>
    <t>Existencia de una línea de atención gratuita y exclusiva para denunciantes de hechos de corrupción</t>
  </si>
  <si>
    <t>La entidad actualizó su reglamento de peticiones, quejas y reclamos, lineamientos para la atención y gestión de peticiones verbales en lenguas nativas, de acuerdo con el decreto 1166 de 2016.</t>
  </si>
  <si>
    <t>La entidad dispone de mecanismos para recibir y tramitar las peticiones interpuestas en lenguas nativas o dialectos oficiales de Colombia, diferentes al español.</t>
  </si>
  <si>
    <t>En caso de desistimiento tácito de una petición, la entidad expide el acto administrativo a través del cual se decreta dicha situación</t>
  </si>
  <si>
    <t>e</t>
  </si>
  <si>
    <t>La entidad cuenta con mecanismos de atención especial y preferente para infantes, personas en situación de discapacidad, embarazadas, niños, niñas, adolescentes, adulto mayor y veterano de la fuerza pública y en general de personas en estado de indefensión y o de debilidad manifiesta.</t>
  </si>
  <si>
    <t>Se determinan los requisitos legales y reglamentarios para los productos y servicios que se ofrecen y aquellos considerados necesarios para la organización.</t>
  </si>
  <si>
    <t>8.2.3.1</t>
  </si>
  <si>
    <t>d</t>
  </si>
  <si>
    <t>8.2.3.8</t>
  </si>
  <si>
    <t>No se cuenta con evaluación de proveedores</t>
  </si>
  <si>
    <t xml:space="preserve">Existencia de lineamientos de custodia de los datos de los reportantes </t>
  </si>
  <si>
    <t>La entidad divulga su política de tratamiento de datos personales mediante aviso de privacidad, en su página web y personalmente al titular en el momento de la recolección de los datos.</t>
  </si>
  <si>
    <t>La entidad permite al titular de la información, conocer en cualquier momento la información que exista sobre él en sus bancos de datos.</t>
  </si>
  <si>
    <t>La entidad procede a la supresión de los datos personales una vez cumplida la finalidad del tratamiento de los mismos.</t>
  </si>
  <si>
    <t xml:space="preserve">12. Ayudar a la primera línea con evaluaciones del impacto de los cambios en el SCI. </t>
  </si>
  <si>
    <t>8.7.1</t>
  </si>
  <si>
    <t>8.7.2 
a-d</t>
  </si>
  <si>
    <t>Establecer y hacer seguimiento a los planes de mejoramiento individual teniendo en cuenta:
Evaluación del desempeño Diagnóstico de necesidades de capacitación realizada por Talento Humano</t>
  </si>
  <si>
    <t>Implementar mecanismos para evaluar y desarrollar competencias directivas y gerenciales como liderazgo, planeación, toma de decisiones, dirección y desarrollo de personal y conocimiento del entorno, entre otros.</t>
  </si>
  <si>
    <t>Establecer mecanismos de evaluación periódica del desempeño en torno al servicio al ciudadano diferentes a las obligatorias.</t>
  </si>
  <si>
    <t>Código de Integridad</t>
  </si>
  <si>
    <t xml:space="preserve">Construir un mecanismo de recolección de información (Encuesta y/o grupos de intercambio)  en el cual la entidad pueda hacer seguimiento a las observaciones de los servidores públicos en el proceso de la implementación del Código de Integridad. </t>
  </si>
  <si>
    <t>Seguimiento a la planeación estratégica de talento humano</t>
  </si>
  <si>
    <t>8. Evaluar la eficacia de las estrategias de la entidad para promover la integridad en el servicio público, especialmente, si con ella se orienta efectivamente el comportamiento de los servidores hacia el cumplimiento de los estándares de conducta e Integridad (valores) y los principios del servicio público; y si apalancan una gestión permanente de los riesgos y la eficacia de los controles.</t>
  </si>
  <si>
    <t>5. Evaluar el cumplimiento de los estándares de conducta y la práctica de la integridad (valores) y principios del servicio público de sus equipos de trabajo.</t>
  </si>
  <si>
    <t>Tramitar las situaciones administrativas y llevar registros estadísticos de su incidencia.</t>
  </si>
  <si>
    <t>Análisis sobre PQRS</t>
  </si>
  <si>
    <t>La entidad incluye en sus informes de peticiones, quejas, reclamos, sugerencias y denuncias, los siguientes elementos de análisis:
 - Recomendaciones de la entidad sobre los trámites y servicios con mayor número de quejas y reclamos
- Recomendaciones de los particulares dirigidas a mejorar el servicio que preste la entidad
- Recomendaciones de los particulares dirigidas a incentivar la participación en la gestión pública
- Recomendaciones de los particulares dirigidas a racionalizar el empleo de los recursos disponibles</t>
  </si>
  <si>
    <t>La entidad cuenta con mecanismos de evaluación periódica del desempeño de sus servidores en torno al servicio al ciudadano</t>
  </si>
  <si>
    <t>La entidad aplica el procedimiento para las peticiones incompletas</t>
  </si>
  <si>
    <t xml:space="preserve">5. Construir un mecanismo de recolección de información en el cual la entidad pueda sistematizar y  hacer seguimiento a las observaciones de la ciudadanía y grupos de valor en el proceso de construcción del plan de participación. </t>
  </si>
  <si>
    <t>Analizar la actividad  que se ejecutó, así como las recomendaciones u objeciones recibidas en el proceso de participación y realizar los ajustes a que haya lugar.</t>
  </si>
  <si>
    <t>Analizar los resultados obtenidos en la implementación de las acciones del Código de Integración:
1. Identificar el número de actividades en las que se involucró al servidor público con los temas del Código. 
2. Grupos de intercambio</t>
  </si>
  <si>
    <t>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t>
  </si>
  <si>
    <t>Plan Anticorrupción</t>
  </si>
  <si>
    <t>Del seguimiento realizado surgieron acciones de mejora al Plan Anticorrupción y de Atención al Ciudadano</t>
  </si>
  <si>
    <t xml:space="preserve">9.2.1 </t>
  </si>
  <si>
    <t xml:space="preserve">22. Realimentar, a través de auditorías internas, sobre la efectividad de los controles. </t>
  </si>
  <si>
    <t>9.2.2 a</t>
  </si>
  <si>
    <t>9.2.2 b</t>
  </si>
  <si>
    <t>9.2.2 c</t>
  </si>
  <si>
    <t>9.2.2 d</t>
  </si>
  <si>
    <t>9.2.2 e</t>
  </si>
  <si>
    <t>9.2.2 f</t>
  </si>
  <si>
    <t>En el Comité Institucional de Desarrollo Administrativo se incluyen temas relacionados con Servicio al Ciudadano.</t>
  </si>
  <si>
    <t>Establecer mecanismos de retroalimentación entre el comité y los servidores públicos, tales como grupos de intercambio, encuestas, correo electrónico, entre otras,  que corroboren la confidencialidad de los servidores y ayuden a mejorar las ideas de implementación y gestión.</t>
  </si>
  <si>
    <t>16. Revisar periódicamente las actividades de control para determinar su relevancia y actualizarlas de ser necesario.</t>
  </si>
  <si>
    <t>e (6.1)</t>
  </si>
  <si>
    <t>f</t>
  </si>
  <si>
    <t>10.2.2</t>
  </si>
  <si>
    <t>Promover y mantener la participación de los servidores en la evaluación de la gestión (estratégica y operativa) para la identificación de oportunidades de mejora y el aporte de ideas innovadoras</t>
  </si>
  <si>
    <t>Baja ejecución presupuestal por pasivos y reservas</t>
  </si>
  <si>
    <t>La organización genera alianzas con ciudadanos y organizaciones de la sociedad civil</t>
  </si>
  <si>
    <t xml:space="preserve">Acceso a la información </t>
  </si>
  <si>
    <t xml:space="preserve">Los ciudadanos participan en la formulación de los planes, proyectos o programas de la entidad </t>
  </si>
  <si>
    <t xml:space="preserve"> La entidad publica sus bases de datos abiertos en el sitio web www.datos.gov.co</t>
  </si>
  <si>
    <t xml:space="preserve"> La entidad ha construido, implementado y aprobado por medio de acto administrativo el Esquema de Publicación de la entidad </t>
  </si>
  <si>
    <t>La Entidad cuenta con recursos en su página web para permitir el acceso a la información a la población con discapacidad (ej. videos con lenguaje de señas o con subtítulos)</t>
  </si>
  <si>
    <t>Los espacios físicos de la organización se han adecuado para que sean fácilmente accesibles para personas en condición de discapacidad</t>
  </si>
  <si>
    <t xml:space="preserve">Los directivos de la entidad tienen en cuenta las necesidades de los ciudadanos usuarios de la entidad para la toma de decisiones </t>
  </si>
  <si>
    <t>La información que divulga la entidad en su proceso de rendición de cuentas es clara, oportuna, relevante, confiable y de fácil acceso para toda la ciudadanía</t>
  </si>
  <si>
    <t xml:space="preserve">La entidad ha implementado estrategias pedagógicas y comunicativas para reforzar el significado que tiene para los servidores el ejercicio de la función pública y su responsabilidad con la ciudadanía </t>
  </si>
  <si>
    <t xml:space="preserve">Los funcionarios al interior de la entidad consideran la transparencia y el acceso a la información como una herramienta fundamental para mejorar la democracia, la rendición de cuentas, prevenir la corrupción y mejorar la calidad de vida de los ciudadanos  </t>
  </si>
  <si>
    <t>La entidad tiene una política de seguridad de la información construida, aprobada e implementada</t>
  </si>
  <si>
    <t xml:space="preserve">La entidad tiene una política de protección de datos personales construida, aprobada e implementada </t>
  </si>
  <si>
    <t>La entidad ha construido, implementado y aprobado por medio de acto administrativo el Índice de Información Reservada y Clasificada de la entidad</t>
  </si>
  <si>
    <t xml:space="preserve">Activos de Información </t>
  </si>
  <si>
    <t>La entidad ha construido, implementado y aprobado por medio de acto administrativo el Registro de Activos de Información de la entidad</t>
  </si>
  <si>
    <t>La entidad ha construido, implementado y aprobado por medio de acto administrativo el Programa de Gestión Documental de la entidad</t>
  </si>
  <si>
    <t>Identificar y documentar las debilidades y fortalezas de la entidad para promover la participación  en la implementación de los ejercicios de rendición de cuentas con base en  la evaluación de la oficina de planeación y/o Control Interno.</t>
  </si>
  <si>
    <t>Identificar las condiciones de entorno social, económico, político, ambiental y cultural para afectan el desarrollo de la rendición de cuentas.</t>
  </si>
  <si>
    <t>Coordinar con entidades del sector administrativo, corresponsables en políticas y proyectos y del nivel territorial los mecanismos, temas y espacios para realizar acciones de rendición de cuentas en forma cooperada.</t>
  </si>
  <si>
    <t>Evaluación del espacio principal de rendición de cuentas a la
ciudadanía: Temas problemáticos y Propuestas de solución</t>
  </si>
  <si>
    <t>Definir los espacios exitosos de rendición de cuentas de la vigencia anterior  que adelantará la entidad.</t>
  </si>
  <si>
    <t xml:space="preserve">Verificar si todos los grupos de valor  están contemplados en al menos una  de las  actividades e instancias ya identificadas. En caso de que no estén contemplados todos los grupos de valor, determine otras actividades en las cuales pueda involucrarlos. </t>
  </si>
  <si>
    <t>Definir el presupuesto asociado a las actividades que se implementarán en la entidad para llevar a cabo los ejercicios de rendición de cuentas.</t>
  </si>
  <si>
    <t>Preparar la información sobre Impactos de la Gestión (Cambios en el sector o en la población beneficiaria)  a través de los programas, proyectos y servicios implementados, con sus respectivos indicadores y verificando la calidad de la misma.</t>
  </si>
  <si>
    <t>Preparar la información sobre acciones de mejoramiento de la entidad (Planes de mejora) asociados a la gestión realizada, verificando la calidad de la misma.</t>
  </si>
  <si>
    <t>Temas tratados en el espacio de rendición de cuentas: Ejecución presupuestal, contratación publica, talento humano, fortalecimiento institucional y lucha contra la corrupción</t>
  </si>
  <si>
    <t>Identificar la información que podría ser generada y analizada por los grupos de interés de manera colaborativa.</t>
  </si>
  <si>
    <t xml:space="preserve">Actualizar los canales de comunicación diferentes a la página web, con la información preparada por la entidad, atendiendo a lo estipulado en el cronograma elaborado anteriormente. </t>
  </si>
  <si>
    <t>Disponer de mecanismos para que los grupos de interés colaboren  en la generación, análisis y divulgación de la información para la rendición de cuentas.</t>
  </si>
  <si>
    <t xml:space="preserve">Identificar si en los ejercicios de rendición de cuentas de la vigencia anterior, involucró a todos los grupos de valor priorizando ciudadanos y organizaciones sociales con base en la caracterización de ciudadanos, usuarios y grupos de interés. </t>
  </si>
  <si>
    <t>Realizar reuniones preparatorias y acciones de capacitación con líderes de organizaciones sociales y grupos de interés para formular  y ejecutar mecanismos de convocatoria a los espacios de diálogo.</t>
  </si>
  <si>
    <t>Efectuar la publicidad sobre la metodología de participación en los espacios de rendición de cuentas definidos</t>
  </si>
  <si>
    <t xml:space="preserve">Diligenciar el formato interno de reporte definido con los resultados obtenidos en el ejercicio, y entregarlo al área de planeación. </t>
  </si>
  <si>
    <t>Analizar las recomendaciones realizadas por los órganos de control frente a los informes de rendición de cuentas y establecer correctivos que optimicen la gestión y faciliten el cumplimiento de las metas del plan  institucional.</t>
  </si>
  <si>
    <t>Incorporar en los informes dirigidos a los órganos de control y cuerpos colegiados los resultados de las recomendaciones y compromisos asumidas en los ejercicios de rendición de cuentas.</t>
  </si>
  <si>
    <t>Garantizar la aplicación de mecanismos internos de sanción y atender los requerimientos del control externo como resultados de los ejercicios de rendición de cuentas.</t>
  </si>
  <si>
    <t>Evaluar y verificar los resultados de la implementación de la estrategia de rendición de cuentas, valorando el cumplimiento de las metas definidas frente al reto y objetivos de la estrategia.</t>
  </si>
  <si>
    <t>3. Desarrollar los mecanismos incorporados en la Gestión Estratégica del Talento Humano</t>
  </si>
  <si>
    <t>Aplicar los estándares de conducta e Integridad (valores) y los principios del servicio público</t>
  </si>
  <si>
    <t>18. Grupos como los departamentos de seguridad de la información también pueden desempeñar papeles importantes en la selección, desarrollo y mantenimiento de controles sobre la tecnología, según lo designado por la administración</t>
  </si>
  <si>
    <t xml:space="preserve">13. Definir controles en materia de tecnologías de la información y la comunicación TIC. 7 Dimensión </t>
  </si>
  <si>
    <t>La entidad dispone de oficinas o ventanillas únicas en donde se realice la totalidad de la actuación administrativa que implique la presencia del peticionario</t>
  </si>
  <si>
    <t>La entidad implementa acciones para garantizar una atención accesible, contemplando las necesidades de la población con discapacidades como:
- Visual
- Auditiva
- Cognitiva
- Mental
- Sordoceguera
- Múltiple
- Física o motora</t>
  </si>
  <si>
    <t>La entidad envió el plan de acción del comité de conciliación de la siguiente vigencia fiscal  a las oficinas de planeación y de control interno de la entidad.</t>
  </si>
  <si>
    <t>Contar con la trazabilidad electrónica y física de la historia laboral de cada servidor</t>
  </si>
  <si>
    <t>Proveer las vacantes en forma definitiva oportunamente, de acuerdo con el Plan Anual de Vacantes</t>
  </si>
  <si>
    <t>Proveer las vacantes de forma temporal oportunamente por necesidades del servicio, de acuerdo con el Plan Anual de Vacantes</t>
  </si>
  <si>
    <t>Contar con las listas de elegibles vigentes en su entidad hasta su vencimiento</t>
  </si>
  <si>
    <t>Contar con mecanismos para verificar si existen servidores de carrera administrativa con derecho preferencial para ser encargados</t>
  </si>
  <si>
    <t>Estrategia de movimiento de personal (vacantes)</t>
  </si>
  <si>
    <t>Contar con mecanismos para evaluar competencias para los candidatos a cubrir vacantes temporales o de libre nombramiento y remoción.</t>
  </si>
  <si>
    <t>Llevar registros apropiados del número de gerentes públicos que hay en la entidad, así como de su movilidad</t>
  </si>
  <si>
    <t>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prepensionados, cargas de trabajo por empleo y por dependencia, personal afrodescendiente y LGBTI</t>
  </si>
  <si>
    <t>Movilidad:
Contar con información confiable sobre los Servidores que dados sus conocimientos y habilidades, potencialmente puedan ser reubicados en otras dependencias, encargarse en otro empleo o se les pueda comisionar para desempeñar cargos de libre nombramiento y remoción.</t>
  </si>
  <si>
    <t>Llevar registros de todas las actividades de bienestar y capacitación realizadas, y contar con información sistematizada sobre número de asistentes y servidores que participaron en las actividades, incluyendo familiares.</t>
  </si>
  <si>
    <t>Se ha facilitado el proceso de acuerdos de gestión implementando la normatividad vigente y haciendo las capacitaciones correspondientes</t>
  </si>
  <si>
    <t>Desarrollar el programa de Estado Joven en la entidad.</t>
  </si>
  <si>
    <t>Divulgar e implementar el programa Servimos en la entidad</t>
  </si>
  <si>
    <t>Desarrollar el programa de teletrabajo en la entidad</t>
  </si>
  <si>
    <t>Desarrollar el proceso de dotación de vestido y calzado de labor en la entidad</t>
  </si>
  <si>
    <t>Desarrollar el programa de horarios flexibles en la entidad.</t>
  </si>
  <si>
    <t>Proporción de contratistas con relación a los servidores de planta</t>
  </si>
  <si>
    <t xml:space="preserve">Propiciar mecanismos que faciliten la gestión de los conflictos por parte de los gerentes, de manera que tomen decisiones de forma objetiva y se eviten connotaciones negativas para la gestión. </t>
  </si>
  <si>
    <t>Desarrollar procesos de reclutamiento que garanticen una amplia concurrencia de candidatos idóneos para el acceso a los empleos gerenciales (o directivos).</t>
  </si>
  <si>
    <t>Implementar mecanismos o instrumentos para intervenir el desempeño de gerentes (o directivos) inferior a lo esperado (igual o inferior a 75%), mediante un plan de mejoramiento.</t>
  </si>
  <si>
    <t>Procedimientos de mérito para la vigencia</t>
  </si>
  <si>
    <t>Brindar oportunidades para que los servidores públicos de carrera desempeñen cargos gerenciales (o directivos).</t>
  </si>
  <si>
    <t>Contar con cifras de retiro de servidores y su correspondiente análisis por modalidad de retiro.</t>
  </si>
  <si>
    <t>Realizar entrevistas de retiro para identificar las razones por las que los servidores se retiran de la entidad.</t>
  </si>
  <si>
    <t>Elaborar un informe acerca de las razones de retiro que genere insumos para el plan de previsión del talento humano.</t>
  </si>
  <si>
    <t>Contar con programas de reconocimiento de la trayectoria laboral  y agradecimiento por el servicio prestado a las personas que se desvinculan</t>
  </si>
  <si>
    <t>Brindar apoyo sociolaboral y emocional a las personas que se desvinculan por pensión, por reestructuración o por finalización del nombramiento en provisionalidad, de manera que se les facilite enfrentar el cambio, mediante un Plan de Desvinculación Asistida</t>
  </si>
  <si>
    <t>Adopción mediante acto administrativo del sistema de evaluación del desempeño y los acuerdos de gestión</t>
  </si>
  <si>
    <t>El Comité de Conciliación elabora documento con los  perfiles de abogados externos,  y tiene en cuenta los criterios de  litigiosidad, complejidad de los casos y el impacto de los procesos y remite los  perfiles de abogados externos a la oficina jurídica,  a la dependencia encargada de la contratación y al representante legal.</t>
  </si>
  <si>
    <t>El comité de conciliación tiene indicadores y  conoce el resultado de la medición de los indicadores de acuerdo con la periodicidad definida en el plan anual del comité de conciliación</t>
  </si>
  <si>
    <t>El comité de conciliación tiene  definidas actividades en el plan de acción anual para medir la eficiencia de la gestión en materia de implementación de la conciliación,  mide la eficiencia de la conciliación, la eficacia de la conciliación, el ahorro patrimonial y la efectividad de las decisiones del comité de conciliación.</t>
  </si>
  <si>
    <t>Los comités de conciliación generan un libro o dossier que consolida todos los instrumentos de política que se hayan producido por el comité de conciliación y defensa judicial para las diferentes etapas del ciclo de la defensa jurídica tales como la política de prevención del daño antijurídico, y estrategias y directrices de defensa judicial o conciliación.</t>
  </si>
  <si>
    <t>El Comité de Conciliación usa herramientas de costo beneficio de la conciliación y las considera para la toma de sus decisiones.</t>
  </si>
  <si>
    <t>El secretario técnico envía los  reportes  de  las acciones de repetición  al Coordinador de los agentes del Ministerio Público ante la Jurisdicción en lo Contencioso Administrativo.</t>
  </si>
  <si>
    <t>Las causas generales formuladas en la política de prevención del daño antijurídico están expresadas de acuerdo a la parametrización de causas contenidas en el sistema de información e- kogui.</t>
  </si>
  <si>
    <t>La entidad implementa el plan de acción de su política de prevención del daño antijurídico dentro del año calendario (enero-diciembre) para el cual fue diseñado,</t>
  </si>
  <si>
    <t>Los comités de conciliación invitan a sus sesiones a la Agencia Nacional de Defensa Jurídica del Estado con derecho a voz y voto, cuando lo estime conveniente tanto la entidad como la Agencia.</t>
  </si>
  <si>
    <t>El comité de conciliación tiene un estudio de casos reiterados, adicionalmente lo actualiza semestralmente.</t>
  </si>
  <si>
    <t>El secretario técnico prepara un informe de la gestión del comité y de la ejecución de sus decisiones, que es entregado al representante legal del ente y a los miembros del comité cada seis (6) meses.</t>
  </si>
  <si>
    <t>Los  apoderados de los casos tienen los documentos necesarios que les permitan elaborar las fichas de estudio para la acción de repetición. Los documentos básicos son: copia del fallo, y pago de la condena, de la conciliación o de cualquier otro crédito derivado de la responsabilidad patrimonial de la entidad.</t>
  </si>
  <si>
    <t>Determinar el alcance de las estrategias de implementación del Código de Integridad, para establecer actividades concretas que mejoren la apropiación y/o adaptación al Código.</t>
  </si>
  <si>
    <t>Establecer el  cronograma de ejecución de las actividades de implementación del Código de Integridad.</t>
  </si>
  <si>
    <t xml:space="preserve">(Evaluación de Resultados de la implementación del Código de Integridad) - Reportar la actividad al repositorio web del Código de Integridad para su socialización y replica en otras entidades </t>
  </si>
  <si>
    <t xml:space="preserve">Gestión presupuestal </t>
  </si>
  <si>
    <t xml:space="preserve">La información contable es utilizada como instrumento para la toma de decisiones en relación con el control y la optimización de los recursos con que cuenta la organización </t>
  </si>
  <si>
    <t xml:space="preserve">Política para la declaración y trámite de los conflictos de intereses </t>
  </si>
  <si>
    <t>Existencia de una medida para el tramite de conflicto de intereses</t>
  </si>
  <si>
    <t>Lineamientos mínimos a tener en cuenta a la hora de hacer el estudio
de mercado o estudio del sector</t>
  </si>
  <si>
    <t xml:space="preserve">Tiempos prudenciales amplios y suficientes para su etapa precontractual (Cronograma) </t>
  </si>
  <si>
    <t>Reglas aplicables a la presentación de ofertas su evaluación y
adjudicación del contrato</t>
  </si>
  <si>
    <t>Causas para rechazar una oferta y las garantías exigidas para la
ejecución del contrato</t>
  </si>
  <si>
    <t>Causales de inhabilidades e incompatibilidades por parte del
proponente</t>
  </si>
  <si>
    <t xml:space="preserve">Requisitos Habilitantes </t>
  </si>
  <si>
    <t>Cesión de contratos</t>
  </si>
  <si>
    <t>Certificado de cumplimiento por parte del interventor/supervisor</t>
  </si>
  <si>
    <t>Criterios para la elección el supervisor o Interventor</t>
  </si>
  <si>
    <t>Competencias en cuanto a la distribución de las cargas de los
supervisores</t>
  </si>
  <si>
    <t>Control interno disciplinario</t>
  </si>
  <si>
    <t>Ejercicios de prevención de la acción disciplinaria en la vigencia</t>
  </si>
  <si>
    <t>Acciones en los ejercicios de prevención de la acción disciplinaria</t>
  </si>
  <si>
    <t>PLAN DE MEJORAMIENTO POR PROCESOS</t>
  </si>
  <si>
    <t>Auditoria Interna</t>
  </si>
  <si>
    <t>Auditoria Externa</t>
  </si>
  <si>
    <t>CÓDIGO: CMG-FM-004</t>
  </si>
  <si>
    <t>VERSIÓN: 6</t>
  </si>
  <si>
    <t>Revisión por la Dirección</t>
  </si>
  <si>
    <t>FECHA DE APLICACIÓN: MARZO DE 2016</t>
  </si>
  <si>
    <t>Producto y/o Servicio No Conforme</t>
  </si>
  <si>
    <t xml:space="preserve"> Medición de Indicadores</t>
  </si>
  <si>
    <t>PROCESO:</t>
  </si>
  <si>
    <t>FECHA DE DILIGENCIAMIENTO:</t>
  </si>
  <si>
    <t>Mapa de Riesgos</t>
  </si>
  <si>
    <t>RESPONSABLE DEL PROCESO:</t>
  </si>
  <si>
    <t>Autoevaluación del Proceso</t>
  </si>
  <si>
    <t>Quejas y Reclamos</t>
  </si>
  <si>
    <t># de No Conformidad o Hallazgo</t>
  </si>
  <si>
    <t>HALLAZGO</t>
  </si>
  <si>
    <t>ORIGEN (1)</t>
  </si>
  <si>
    <t>EVIDENCIAS ENCONTRADAS (2)</t>
  </si>
  <si>
    <t>CAUSAS (3)</t>
  </si>
  <si>
    <t>EFECTO (4)</t>
  </si>
  <si>
    <t>TIPO DE ACCIÓN A TOMAR (5)</t>
  </si>
  <si>
    <t>DESCRIPCIÓN DE LA ACCIÓN (6)</t>
  </si>
  <si>
    <t>RESPONSABLE</t>
  </si>
  <si>
    <t>FECHA DE INICIO</t>
  </si>
  <si>
    <t xml:space="preserve">FECHA DE TERMINACIÓN </t>
  </si>
  <si>
    <r>
      <t xml:space="preserve">SEGUIMIENTO AVANCE ACCIÓN
</t>
    </r>
    <r>
      <rPr>
        <sz val="8"/>
        <rFont val="Arial Narrow"/>
        <family val="2"/>
      </rPr>
      <t>(diligenciado por el responsable del proceso</t>
    </r>
    <r>
      <rPr>
        <b/>
        <sz val="8"/>
        <rFont val="Arial Narrow"/>
        <family val="2"/>
      </rPr>
      <t>)</t>
    </r>
  </si>
  <si>
    <t xml:space="preserve">SEGUIMIENTO OCI </t>
  </si>
  <si>
    <t>Normograma</t>
  </si>
  <si>
    <r>
      <rPr>
        <b/>
        <sz val="9"/>
        <rFont val="Arial Narrow"/>
        <family val="2"/>
      </rPr>
      <t>Fecha  de avance</t>
    </r>
    <r>
      <rPr>
        <b/>
        <sz val="9"/>
        <color rgb="FFFF0000"/>
        <rFont val="Arial Narrow"/>
        <family val="2"/>
      </rPr>
      <t xml:space="preserve"> </t>
    </r>
  </si>
  <si>
    <t xml:space="preserve">Avance </t>
  </si>
  <si>
    <r>
      <rPr>
        <b/>
        <sz val="9"/>
        <rFont val="Arial Narrow"/>
        <family val="2"/>
      </rPr>
      <t>Fecha Seguimiento</t>
    </r>
    <r>
      <rPr>
        <b/>
        <sz val="9"/>
        <color rgb="FFFF0000"/>
        <rFont val="Arial Narrow"/>
        <family val="2"/>
      </rPr>
      <t xml:space="preserve"> </t>
    </r>
  </si>
  <si>
    <t>Estado</t>
  </si>
  <si>
    <t>Observaciones</t>
  </si>
  <si>
    <t>Falta documentar rol de la alta dirección y de Planeación frente a la revisión, aprobación y divulgación  SGC</t>
  </si>
  <si>
    <t>Potencial</t>
  </si>
  <si>
    <t xml:space="preserve">Los roles de algunos temas no se encuentran definidos </t>
  </si>
  <si>
    <t>Acción de Mejora</t>
  </si>
  <si>
    <r>
      <t xml:space="preserve">Revisar la reglamentación del SIG con el fin de unificar  y completar los roles de: los responsables directivos, la alta dirección y el de Planeación.
</t>
    </r>
    <r>
      <rPr>
        <b/>
        <sz val="11"/>
        <rFont val="Arial Narrow"/>
        <family val="2"/>
      </rPr>
      <t>Especificar los roles, responsabilidades y autoridades que se deben tener frente a:</t>
    </r>
    <r>
      <rPr>
        <sz val="11"/>
        <rFont val="Arial Narrow"/>
        <family val="2"/>
      </rPr>
      <t xml:space="preserve">
o Quiénes deben asegurarse de que el Sistema sea conforme con los requisitos de la ISO 9001.
o Quiénes se aseguran de generar las salidas de los procesos. 
o Quién informa a la alta dirección sobre el desempeño del sistema y las oportunidades de mejora. 
o Quién o quiénes se asegurarán de que se promueva el enfoque al cliente.(Dirección)
o Quién se asegurará que se mantiene la integridad del sistema cuando se planifiquen e implementen cambios.  
o Quién o quiénes revisan, actualizan y aprueban el contexto estratégico
</t>
    </r>
  </si>
  <si>
    <t>OAP</t>
  </si>
  <si>
    <t>31/04/2018</t>
  </si>
  <si>
    <t>Real</t>
  </si>
  <si>
    <t>No contar con un criterio unificado para identificar las partes interesadas</t>
  </si>
  <si>
    <t xml:space="preserve">No se realizó la identificación de partes interesadas de forma participativa ni a través de una metodología </t>
  </si>
  <si>
    <t xml:space="preserve">Revisar la identificación de partes interesadas de acuerdo a una metodología donde se pueda visualizar sus necesidades, requisitos y  cual de estos, afectan  la capacidad de satisfacer los requisitos del cliente, y los legales y reglamentarios del Sistema Integrado de Gestión de la Entidad.  </t>
  </si>
  <si>
    <t>GASA
SG</t>
  </si>
  <si>
    <r>
      <t xml:space="preserve">El Mapa de procesos que dificulta comunicar eficazmente los requerimientos del </t>
    </r>
    <r>
      <rPr>
        <b/>
        <sz val="11"/>
        <color rgb="FF002060"/>
        <rFont val="Arial Narrow"/>
        <family val="2"/>
      </rPr>
      <t>SGC.</t>
    </r>
  </si>
  <si>
    <t>De Mejora</t>
  </si>
  <si>
    <t>Las actividades referentes a la atención al ciudadano se encuentran en dos procesos diferentes</t>
  </si>
  <si>
    <t>El Mapa de procesos que dificulta comunicar eficazmente los requerimientos del Sistema Integrado de Gestión.</t>
  </si>
  <si>
    <t xml:space="preserve">Revisar y ajustar el mapa de procesos de tal manera que se logre tener una visión general de los procesos </t>
  </si>
  <si>
    <t xml:space="preserve">GASA
SG
OAP
</t>
  </si>
  <si>
    <r>
      <t xml:space="preserve">Las Caracterizaciones de los procesos de: ABI - FIN - SIT - ODM - AII - </t>
    </r>
    <r>
      <rPr>
        <b/>
        <sz val="11"/>
        <color theme="7" tint="-0.249977111117893"/>
        <rFont val="Arial Narrow"/>
        <family val="2"/>
      </rPr>
      <t>JUR</t>
    </r>
    <r>
      <rPr>
        <b/>
        <sz val="11"/>
        <rFont val="Arial Narrow"/>
        <family val="2"/>
      </rPr>
      <t xml:space="preserve"> se encuentran desactualizadas </t>
    </r>
  </si>
  <si>
    <t>Los procesos de ABI - FIN - SIT - ODM - AII no han actualizado sus caracterizaciones de conformidad del instructivo Control de Información Documentada</t>
  </si>
  <si>
    <r>
      <t xml:space="preserve">Las Caracterizaciones de los procesos de: ABI - FIN - SIT - ODM - AII - </t>
    </r>
    <r>
      <rPr>
        <b/>
        <sz val="9"/>
        <color theme="7" tint="-0.249977111117893"/>
        <rFont val="Arial Narrow"/>
        <family val="2"/>
      </rPr>
      <t>JUR</t>
    </r>
    <r>
      <rPr>
        <b/>
        <sz val="9"/>
        <rFont val="Arial Narrow"/>
        <family val="2"/>
      </rPr>
      <t xml:space="preserve"> se encuentran desactualizadas </t>
    </r>
  </si>
  <si>
    <t xml:space="preserve"> Revisar y Actualizar las caracterizaciones desactualizadas.</t>
  </si>
  <si>
    <t>OAP
SG
STPI
OAJ</t>
  </si>
  <si>
    <t xml:space="preserve">La caracterización del proceso de comunicaciones no permite identificar en qué momento inicia el proceso y con qué actividad finaliza. </t>
  </si>
  <si>
    <t>La descripción del alcance del procesos de comunicación no es especifica</t>
  </si>
  <si>
    <t xml:space="preserve">Revisar y ajustar el alcance del proceso de comunicaciones </t>
  </si>
  <si>
    <t>OAP
COM</t>
  </si>
  <si>
    <t xml:space="preserve">Se actualizó COM-CP-001-V2 Caracterizacion de Proceso COM el 12-03-2018 
Se ajusta el Alcance de la Caracterización con el fin que este sea más especifico, determinando el inicio y finalización de las actividades.  </t>
  </si>
  <si>
    <t>Corrección</t>
  </si>
  <si>
    <t>No se cuenta con rendición de cuentas por parte de la alta dirección frente a la eficacia del Sistema de Gestión de Calidad</t>
  </si>
  <si>
    <t>No se tenia identificado el requisito de rendición de cuentas frente al SGC</t>
  </si>
  <si>
    <t>Acción Preventiva</t>
  </si>
  <si>
    <t>Realizar rendición de cuentas sobre  la eficacia del Sistema de Gestión de Calidad.
Determinar la frecuencia y el responsable de consolidar y presentar el informe que la alta dirección presentará</t>
  </si>
  <si>
    <t>OAP
COM
GASA</t>
  </si>
  <si>
    <t>Acción Correctiva</t>
  </si>
  <si>
    <t>Excesiva cantidad de políticas en sistema integrado de gestión</t>
  </si>
  <si>
    <t>No contar con parámetros para crear actualizar y revisar las políticas del SIG</t>
  </si>
  <si>
    <t>Establecer los parámetros para crear actualizar y revisar las políticas del SIG
Unificar las políticas del Sistema Integrado de gestión, con el Subsistema de Gestión de Calidad, a fin de evitar confusión y facilitar su entendimiento y recordación por parte de los servidores públicos y contratistas
Actualizar el manual SIG</t>
  </si>
  <si>
    <t>OAP
RESPONSABLES DIRECTIVOS</t>
  </si>
  <si>
    <t xml:space="preserve"> No se tenia identificada la necesidad de articularlos</t>
  </si>
  <si>
    <t>Revisión los objetivos  institucionales con el fin de articularlos con los objetivos del SIG</t>
  </si>
  <si>
    <r>
      <t xml:space="preserve">Ausencia de una </t>
    </r>
    <r>
      <rPr>
        <b/>
        <sz val="11"/>
        <color theme="8" tint="-0.249977111117893"/>
        <rFont val="Arial Narrow"/>
        <family val="2"/>
      </rPr>
      <t>metodología (directrices)</t>
    </r>
    <r>
      <rPr>
        <b/>
        <sz val="11"/>
        <rFont val="Arial Narrow"/>
        <family val="2"/>
      </rPr>
      <t xml:space="preserve"> para evaluar y considerar en qué momento deben realizarse cambios en el Sistema</t>
    </r>
  </si>
  <si>
    <t xml:space="preserve"> No se tenia identificada la necesidad de contar con una metodología para gestionar los cambios del sistema, solo se contemplo los cambios documentales </t>
  </si>
  <si>
    <t>Ausencia de una metodología para evaluar y considerar en qué momento deben realizarse cambios en el Sistema</t>
  </si>
  <si>
    <t>Incorporar en el manual SIG como se realizan los cambios en el SIG:
  Para qué se quieren los cambios 
 Cómo pueden afectar los cambios el logro de los objetivos del proceso y los institucionales 
 Cómo pueden afectar los cambios a otros procesos 
 Evaluar e identificar si los cambios requieren recursos y si están disponibles.
 Quién será el responsable de liderar y aprobar los cambios.</t>
  </si>
  <si>
    <t>Deficiencias en la medición del clima laboral</t>
  </si>
  <si>
    <t xml:space="preserve">En el ultimo año no se realizó medición de clima laboral
Desconocimiento de las fuentes de insatisfacción que contribuyen al desarrollo de actitudes negativas frente a la entidad </t>
  </si>
  <si>
    <t xml:space="preserve">Realizar evaluación de clima labora y el Plan de intervención </t>
  </si>
  <si>
    <t>SG 
THU</t>
  </si>
  <si>
    <t>31/06/2018</t>
  </si>
  <si>
    <t xml:space="preserve"> Insuficiencia en la  transferencia de conocimiento oportuno</t>
  </si>
  <si>
    <t>Se carece de directrices para asegurar que las lecciones aprendidas queden en la memoria de la Unidad</t>
  </si>
  <si>
    <t xml:space="preserve">Realizar estrategias para generar la transmisión de
conocimiento, en cada una de las dependencias para asegurar que los métodos de hacer las cosas, las lecciones aprendidas, la eficiencia y eficacia en el hacer diario para mejorar el rendimiento de los procesos que son ejecutadas por terceros, queden en la memoria de la Entidad.
La organización debe garantizar  que el conocimiento adquirido por el servidor que se retira permanezca en la entidad.
</t>
  </si>
  <si>
    <t>Sin Cerrar</t>
  </si>
  <si>
    <t xml:space="preserve"> Deficiencias en la medición del impacto de las capacitaciones</t>
  </si>
  <si>
    <t>Esta situación se origina porque el instrumento utilizado no contempló tener en cuenta para la medición del impacto de las
capacitaciones.</t>
  </si>
  <si>
    <t>a. Determinar las capacitaciones identificando cuáles competencias se requieren desarrollar en los servidores públicos  y el nivel de aprendizaje, de tal forma que se pueda medir si la acción de formación cumplió su objetivo y se logró desarrollar la competencia del funcionario.
b. Establecer un proceso de inducción y entrenamiento en el cargo, tanto a servidores públicos como a contratistas, en el cual inicien un proceso progresivo en el Saber-Hacer, fase en la cual recibirán el conocimiento y desarrollarán la habilidad para lograr desempeñar eficazmente sus actividades y cumplir con las responsabilidades asignadas, evitando que la persona empiece a desarrollar sus actividades sin haber pasado por este proceso.</t>
  </si>
  <si>
    <t xml:space="preserve">Bajo empoderamiento de servidores públicos y contratistas frente al SGC </t>
  </si>
  <si>
    <t>Rotación De personal
Escaso conocimiento de las responsabilidades y acciones, que contribuyen al cumplimiento de las políticas y objetivos de calidad</t>
  </si>
  <si>
    <r>
      <t xml:space="preserve">Bajo empoderamiento y </t>
    </r>
    <r>
      <rPr>
        <b/>
        <sz val="9"/>
        <color rgb="FF0070C0"/>
        <rFont val="Arial Narrow"/>
        <family val="2"/>
      </rPr>
      <t>conciencia</t>
    </r>
    <r>
      <rPr>
        <b/>
        <sz val="9"/>
        <rFont val="Arial Narrow"/>
        <family val="2"/>
      </rPr>
      <t xml:space="preserve"> de servidores públicos y contratistas frente al SGC </t>
    </r>
  </si>
  <si>
    <t>Determinar estrategias específicas para empoderar a todos los colaboradores de acuerdo a cada grupo objetivo, al cual se desea llegar.</t>
  </si>
  <si>
    <t>Permanente</t>
  </si>
  <si>
    <t>Cerrada</t>
  </si>
  <si>
    <t>No se dispone de una matriz que relacione la información documentada del SGC que determine el  tiempo que debe reposar en el archivo de gestión e histórico.</t>
  </si>
  <si>
    <t>No se tiene una matriz que identifique todos los documentos del SIG</t>
  </si>
  <si>
    <t>Revisar las TRD para identificar como se encuentran la información documentada del SGC</t>
  </si>
  <si>
    <t>GDO</t>
  </si>
  <si>
    <t>La programación del mantenimiento y calibraciones obedece a la disponibilidad presupuestal y no a una programación periódica que surja de un análisis técnico efectuado a cada uno de los equipos</t>
  </si>
  <si>
    <t>No se realizó la identificación de las necesidades presupuestales de acuerdo a las necesidades de los equipos</t>
  </si>
  <si>
    <t>La programación del mantenimiento y calibraciones de equipos para acitiviadades misionales obedece a la disponibilidad presupuestal y no a una programación periódica que surja de un análisis técnico efectuado a cada uno de los equipos</t>
  </si>
  <si>
    <t xml:space="preserve">Establecer  cronograma de mantenimiento de acuerdo a las características del equipo como la frecuencia de uso, la precisión que se requiere en la medición, y las recomendaciones del fabricante. Así mismo, sugiero que se guarde trazabilidad del mantenimiento efectuado a los equipos en relación con:
• La fecha en que se realizó el mantenimiento y la calibración. 
• Las fechas de uso del equipo y los instrumentos de medición que se utilizaron.
• La fecha en la cual la calibración haya presentado problemas y cuándo se requirió un ajuste. 
• La fecha de su re-calibración, indicando si se pudo ajustar.
• La fecha de incorporación al sistema de trabajo.
• Certificado de apto o no apto, así como el reporte de los ajustes que se realizaron. 
• Expediente por cada equipo para conservar la información documentada de la historia de cada uno de ellos. 
</t>
  </si>
  <si>
    <t>STPI</t>
  </si>
  <si>
    <t>Se necesita establecer la justificación técnica de la no aplicación de los requisitos de diseño y desarrollo 8,3 y 8.4.1 literal b)</t>
  </si>
  <si>
    <t xml:space="preserve">No se tenia identificado los requisitos que no aplicaban de la ISO 9001:2015 </t>
  </si>
  <si>
    <t>SMV
OAP</t>
  </si>
  <si>
    <t>Portafolio de servicios desactualizado</t>
  </si>
  <si>
    <t>El portafolio de servicios solo se ha actualizado de imagen, no en los productos y servicios que se ofrecen
el mismo no corresponde a lo que la Entidad entrega a la comunidad</t>
  </si>
  <si>
    <t>Revisar y ajustar el portafolio de servicios de acuerdo a la actualidad de la Unidad</t>
  </si>
  <si>
    <t>STPI
STMVL</t>
  </si>
  <si>
    <t>No se tiene un procedimiento para el control de la salida no conforme de  conformidad la norma ISO 9001:2015,</t>
  </si>
  <si>
    <t xml:space="preserve"> se tenia el procedimiento para el control de la salida no conforme en producción de mezcla asfáltica, pero se anulo por incorporarse en los procedimientos de producción</t>
  </si>
  <si>
    <t>Elaborar el procedimiento para el control de la salida no conforme de conformidad a la norma ISO 9001:2015</t>
  </si>
  <si>
    <t>OAP
OCI</t>
  </si>
  <si>
    <t xml:space="preserve">Falta identificar los servicios y productos no conformes </t>
  </si>
  <si>
    <t xml:space="preserve">No se cuenta con la cultura del reporte de las salidas y productos no conformes </t>
  </si>
  <si>
    <t>Identificar  los servicios y productos no conformes que se pueden presentar, las acciones que se tomarían para prevenir la entrega cuando no cumplan con los requisitos, y la forma en que deben tratarse las no conformidades detectadas durante la entrega de los productos y servicios, o después de haberse prestado el servicio</t>
  </si>
  <si>
    <t>TODOS</t>
  </si>
  <si>
    <t>Es necesario categorizarse las PQRSDF</t>
  </si>
  <si>
    <t>no existe un tratamiento especifico para PQRSDF sobre temas de contratación o prestación de bienes y servicios</t>
  </si>
  <si>
    <t>Categorizar las PQRSDF para determinar un tratamiento especifico sobre temas de contratación o prestación de bienes y servicios</t>
  </si>
  <si>
    <t>SG</t>
  </si>
  <si>
    <t>Revisar las preguntas de las encuestas con las que se mide la satisfacción.</t>
  </si>
  <si>
    <r>
      <t xml:space="preserve">en la revisión de las encuestas por la asesora que realizo el diagnostico se  </t>
    </r>
    <r>
      <rPr>
        <sz val="11"/>
        <color theme="1"/>
        <rFont val="Arial Narrow"/>
        <family val="2"/>
      </rPr>
      <t>identifico que tienen asp</t>
    </r>
    <r>
      <rPr>
        <sz val="11"/>
        <rFont val="Arial Narrow"/>
        <family val="2"/>
      </rPr>
      <t>ectos de mejora</t>
    </r>
  </si>
  <si>
    <t>Revisar las preguntas de las encuestas para tener información que aporte a realizar planes de intervención encaminados a mejorar la percepción de la comunidad</t>
  </si>
  <si>
    <t>SG
GASA</t>
  </si>
  <si>
    <t>se actualizo 
SAP-FM-004-V8 Formato Encuesta de Satisfaccion de Partes Interesadas</t>
  </si>
  <si>
    <t>La medición del desempeño de los procesos no se debe basar  en: los 62 indicadores de gestión</t>
  </si>
  <si>
    <t>La mayoría de los indicadores mide el cumplimiento de tareas, pero este volumen de información acarrea mayor esfuerzo en el registro y análisis, los cuales no se ven compensados en su utilidad al no reflejar el estado del proceso los indicadores planteados no permiten conocer la conformidad de los servicios</t>
  </si>
  <si>
    <t>Revisa y reformular los 62 indicadores para que los mismos estén asociados al objetivo del proceso, de tal forma que se pueda evaluar su desempeño y la eficacia del sistema.</t>
  </si>
  <si>
    <t xml:space="preserve">La UMV no realiza, a intervalos planificados, auditorías internas al Subsistema de Gestión de Calidad </t>
  </si>
  <si>
    <t>no se cuenta con auditores capacitados
no se tenia programado realizar auditorias de SGC</t>
  </si>
  <si>
    <t xml:space="preserve">Formar auditores internos 
Realizar una  auditoría internas al Subsistema de Gestión de Calidad </t>
  </si>
  <si>
    <t>THU
OAP
OCI</t>
  </si>
  <si>
    <t>No se observa que ante las decisiones o acciones de la revisión por la dirección se definan planes de mejora en el formato “PLAN DE MEJORAMIENTO POR PROCESOS”.</t>
  </si>
  <si>
    <t>se realiza los compromisos  que se identifican en la revisión por la dirección, pero no se documentan</t>
  </si>
  <si>
    <t>Construir planes de mejoramiento de los compromisos adquiridos en la revisión por la dirección</t>
  </si>
  <si>
    <r>
      <t>No se  incorporar los resultados efectuados 
(i) de las quejas presentadas por los clientes, 
(ii) las que determine el propio líder para mejorar el desempeño de su proceso, 
(iii) las resultantes de los mapas de riesgos, 
(iv) de las mediciones efectuadas por los indicadores de gestión</t>
    </r>
    <r>
      <rPr>
        <b/>
        <u/>
        <sz val="11"/>
        <rFont val="Arial Narrow"/>
        <family val="2"/>
      </rPr>
      <t xml:space="preserve"> en un plan de mejoramiento.</t>
    </r>
  </si>
  <si>
    <t>Solo se tiene las auditorias internas como fuente de mejora</t>
  </si>
  <si>
    <r>
      <t>No se  incorporar los resultados efectuados 
(i) de las quejas presentadas por los clientes, 
(ii) las que determine el propio líder para mejorar el desempeño de su proceso, 
(iii) las resultantes de los mapas de riesgos, 
(iv) de las mediciones efectuadas por los indicadores de gestión</t>
    </r>
    <r>
      <rPr>
        <b/>
        <u/>
        <sz val="9"/>
        <rFont val="Arial Narrow"/>
        <family val="2"/>
      </rPr>
      <t xml:space="preserve"> en un plan de mejoramiento.</t>
    </r>
  </si>
  <si>
    <t>Realizar campañas sobre mejora continua para que todos los colaboradores de la entidad identifiquen  las diferentes fuentes que se tienen para generar planes de mejoramiento</t>
  </si>
  <si>
    <t>No se tenia contemplado  todos los  proveedores; solo se identifico los convenios inter administrativos y  se evaluaban a través de una encuesta.</t>
  </si>
  <si>
    <t xml:space="preserve">Realizar ejercicios de benchmarking para conocer como se realiza la evaluación de proveedores en las entidades publicas.
Realizar la evaluación de proveedores </t>
  </si>
  <si>
    <t>STPI
SG</t>
  </si>
  <si>
    <t xml:space="preserve">No se tiene aprobada la matriz (DOFA) de las cuestiones externas e internas que son pertinentes para su propósito y su dirección estratégica, y que afectan a su capacidad para lograr los resultados previstos </t>
  </si>
  <si>
    <t>No se aprobó la actualización que se presento en comité directivo</t>
  </si>
  <si>
    <t>Realizar sesión de trabajo con los responsables directivos para revisar y trabajar las herramientas de planeación estratégica.</t>
  </si>
  <si>
    <t>RESPONSABLES DIRECTIVOS</t>
  </si>
  <si>
    <r>
      <rPr>
        <b/>
        <sz val="8"/>
        <rFont val="Arial"/>
        <family val="2"/>
      </rPr>
      <t>(1)</t>
    </r>
    <r>
      <rPr>
        <sz val="8"/>
        <rFont val="Arial"/>
        <family val="2"/>
      </rPr>
      <t xml:space="preserve">: El origen pueden ser: Auditoria Interna - Auditoria Externa - Revisión por la Dirección - Producto y/o Servicio No Conforme - Medición de Indicadores - Mapa de Riesgos - Autoevaluación del Proceso - Quejas y Reclamos
</t>
    </r>
    <r>
      <rPr>
        <b/>
        <sz val="8"/>
        <rFont val="Arial"/>
        <family val="2"/>
      </rPr>
      <t>(2):</t>
    </r>
    <r>
      <rPr>
        <sz val="8"/>
        <rFont val="Arial"/>
        <family val="2"/>
      </rPr>
      <t xml:space="preserve"> La situación puede ser:
   -Real: cuando proviene de la identificación de un hallazgo, o por el incumplimiento de un requisito (del cliente, implícito, legal - reglamentario o adicional)
   -Potencial: proviene del análisis de los riesgos identificados para el proceso, el producto y/o servicio
   -De Mejora: proviene de una situación identificada como parte del proceso de autoevaluación
</t>
    </r>
    <r>
      <rPr>
        <b/>
        <sz val="8"/>
        <rFont val="Arial"/>
        <family val="2"/>
      </rPr>
      <t xml:space="preserve">(3): </t>
    </r>
    <r>
      <rPr>
        <sz val="8"/>
        <rFont val="Arial"/>
        <family val="2"/>
      </rPr>
      <t xml:space="preserve">Para la identificación de las causas de las situaciones identificadas, se puede acudir a distintas metodologías como: Lluvia de Ideas, Metaplan, 3 Porque´s, Diagrama de Espina de Pescado, entre otros.
</t>
    </r>
    <r>
      <rPr>
        <b/>
        <sz val="8"/>
        <rFont val="Arial"/>
        <family val="2"/>
      </rPr>
      <t>(4):</t>
    </r>
    <r>
      <rPr>
        <sz val="8"/>
        <rFont val="Arial"/>
        <family val="2"/>
      </rPr>
      <t xml:space="preserve"> Se refiere a la consecuencia derivada de la situación identificada.
</t>
    </r>
    <r>
      <rPr>
        <b/>
        <sz val="8"/>
        <rFont val="Arial"/>
        <family val="2"/>
      </rPr>
      <t>(5):</t>
    </r>
    <r>
      <rPr>
        <sz val="8"/>
        <rFont val="Arial"/>
        <family val="2"/>
      </rPr>
      <t xml:space="preserve"> Es la acción que adopta el proceso, producto y/o servicio para subsanar o corregir la causa que genera el hallazgo.
</t>
    </r>
    <r>
      <rPr>
        <b/>
        <sz val="8"/>
        <rFont val="Arial"/>
        <family val="2"/>
      </rPr>
      <t>(6):</t>
    </r>
    <r>
      <rPr>
        <sz val="8"/>
        <rFont val="Arial"/>
        <family val="2"/>
      </rPr>
      <t xml:space="preserve"> Propósito que tiene el cumplir con la acción emprendida para corregir o prevenir las situaciones que se derivan de los hallazgos 
</t>
    </r>
  </si>
  <si>
    <t xml:space="preserve">Revisar la reglamentación del SIG con el fin de unificar  y completar los roles de: los responsables directivos, la alta dirección y el de Planeación.
Especificar los roles, responsabilidades y autoridades que se deben tener frente a:
o Quiénes deben asegurarse de que el Sistema sea conforme con los requisitos de la ISO 9001.
o Quiénes se aseguran de generar las salidas de los procesos. 
o Quién informa a la alta dirección sobre el desempeño del sistema y las oportunidades de mejora. 
o Quién o quiénes se asegurarán de que se promueva el enfoque al cliente.(Dirección)
o Quién se asegurará que se mantiene la integridad del sistema cuando se planifiquen e implementen cambios.  
o Quién o quiénes revisan, actualizan y aprueban el contexto estratégico
</t>
  </si>
  <si>
    <t>NO.</t>
  </si>
  <si>
    <t>AUTODIAGNÓSTICOS MIPG</t>
  </si>
  <si>
    <t>DESCRIPCIÓN</t>
  </si>
  <si>
    <t>IDENTIFICACIÓN DE BRECHAS</t>
  </si>
  <si>
    <t>DIAGNOSTICO SGC</t>
  </si>
  <si>
    <t>OBSERVACIONES</t>
  </si>
  <si>
    <t>ANÁLISIS DOFA</t>
  </si>
  <si>
    <t>ÍNDICE TRANSPARENCIA</t>
  </si>
  <si>
    <t>LITERALES ISO</t>
  </si>
  <si>
    <t>CONTEXTO DE LA ORGANIZACIÓN</t>
  </si>
  <si>
    <t>4.1</t>
  </si>
  <si>
    <t>COMPRENSION DE LA ORGANIZACIÓN Y SU CONTEXTO</t>
  </si>
  <si>
    <t>4.2</t>
  </si>
  <si>
    <t>No se tiene aprobada la matriz (DOFA) de las cuestiones externas e internas que son pertinentes para su propósito y su dirección estratégica, y que afectan a su capacidad para lograr los resultados previstos</t>
  </si>
  <si>
    <t>COMPRENSIÓN DE LAS NECESIDADES Y EXPECTATIVAS DE LAS PARTES INTERESADAS</t>
  </si>
  <si>
    <t>4.2.1</t>
  </si>
  <si>
    <t>Se ha determinado las partes interesadas y los requisitos de estas partes interesadas para el sistema de gestión de Calidad.</t>
  </si>
  <si>
    <t>4.2.2</t>
  </si>
  <si>
    <t xml:space="preserve">DETERMINACION DEL ALCANCE DEL SISTEMA DE GESTION DE CALIDAD </t>
  </si>
  <si>
    <t>4.3</t>
  </si>
  <si>
    <t>4.3.1</t>
  </si>
  <si>
    <t>4.3.2</t>
  </si>
  <si>
    <t>4.3.3</t>
  </si>
  <si>
    <t>4.3.4</t>
  </si>
  <si>
    <t>El alcance del SGC, se ha determinado según:  
Procesos operativos, productos y servicios, instalaciones físicas, ubicación geográfica</t>
  </si>
  <si>
    <t>El alcance del SGC se ha determinado teniendo en cuenta los cuestiones  externos e internos, las partes interesadas y sus productos y servicios?</t>
  </si>
  <si>
    <t>SISTEMA DE GESTION DE LA CALIDAD Y SUS PROCESOS</t>
  </si>
  <si>
    <t>4.4</t>
  </si>
  <si>
    <t>4.4.1</t>
  </si>
  <si>
    <t>Las Caracterizaciones de los procesos de: ABI - FIN - SIT - ODM - AII - JUR se encuentran desactualizadas</t>
  </si>
  <si>
    <t xml:space="preserve">La caracterización del proceso de comunicaciones no permite identificar en qué momento inicia el proceso y con qué actividad finaliza.  </t>
  </si>
  <si>
    <t>4.4.2</t>
  </si>
  <si>
    <t>La organización debe determinar los procesos necesarios para el SGC y su aplicación a través de la organización, y debe:
a) determinar las entradas requeridas y las salidas esperadas de estos procesos;
b) determinar la secuencia e interacción de estos procesos;
c) determinar y aplicar los criterios y los métodos (incluyendo el seguimiento, las mediciones y los indicadores del desempeño relacionados) necesarios para asegurarse de la operación eficaz y el control de estos procesos;
d) determinar los recursos necesarios para estos procesos y asegurarse de su disponibilidad;
e) asignar las responsabilidades y autoridades para estos procesos;
f) abordar los riesgos y oportunidades determinados de acuerdo con los requisitos del apartado 6.1;
g) evaluar estos procesos e implementar cualquier cambio necesario para asegurarse de que estos procesos logran los resultados previstos;
h) mejorar los procesos y el sistema de gestión de la calidad.</t>
  </si>
  <si>
    <t>LIDERAZGO</t>
  </si>
  <si>
    <t>5.1</t>
  </si>
  <si>
    <t>5.2</t>
  </si>
  <si>
    <t>5.3</t>
  </si>
  <si>
    <t>La alta dirección debe demostrar liderazgo y compromiso con respecto al sistema de gestión de la calidad:
a) asumiendo la responsabilidad y obligación de rendir cuentas con relación a la eficacia del sistema de gestión de la calidad
b) asegurándose de que se establezcan la política de la calidad y los objetivos de la calidad para el sistema de gestión de la calidad, y que éstos sean compatibles con el contexto y la dirección estratégica de la organización
c) asegurándose de la integración de los requisitos del sistema de gestión de la calidad en los procesos de negocio de la organización;
d) promoviendo el uso del enfoque a procesos y el pensamiento basado en riesgos;
e) asegurándose de que los recursos necesarios para el sistema de gestión de la calidad estén disponibles;
f) comunicando la importancia de una gestión de la calidad eficaz y  conforme con los requisitos del sistema de gestión de la calidad;
g) asegurándose de que el sistema de gestión de la calidad logre los resultados previstos;
h) comprometiendo, dirigiendo y apoyando a las personas, para contribuir a la eficacia del sistema de gestión de la calidad;
i) promoviendo la mejora;
j) apoyando otros roles pertinentes de la dirección, para demostrar su liderazgo en la forma en la que aplique a sus áreas de responsabilidad.</t>
  </si>
  <si>
    <t>LIDERAZGO Y COMPROMISO GERENCIAL</t>
  </si>
  <si>
    <t>5.1.1</t>
  </si>
  <si>
    <t>5.2.1</t>
  </si>
  <si>
    <t>5.1.2</t>
  </si>
  <si>
    <t>Enfoque al cliente</t>
  </si>
  <si>
    <t>5.1.2.1</t>
  </si>
  <si>
    <t>5.1.2.2</t>
  </si>
  <si>
    <t>POLITICA</t>
  </si>
  <si>
    <t xml:space="preserve">La política de calidad con la que cuenta actualmente la organización está acorde con los propósitos establecidos. </t>
  </si>
  <si>
    <t>5.2.2</t>
  </si>
  <si>
    <t>ROLES, RESPONSABILIDADES Y AUTORIDADES EN LA ORGANIZACIÓN</t>
  </si>
  <si>
    <t>Se han establecido y comunicado las responsabilidades y autoridades para los roles pertinentes en  toda  la organización.
La alta dirección debe asignar la responsabilidad y autoridad para:
a) asegurarse de que el sistema de gestión de la calidad es conforme con los requisitos de esta Norma Internacional;
b) asegurarse de que los procesos están generando y proporcionando las salidas previstas;
c) informar, en particular, a la alta dirección sobre el desempeño del sistema de gestión de la calidad y sobre las oportunidades de mejora (véase 10.1);
d) asegurarse de que se promueve el enfoque al cliente en toda la organización;
e) asegurarse de que la integridad del sistema de gestión de la calidad se mantiene cuando se planifican e implementan cambios en el sistema de gestión de la calidad.</t>
  </si>
  <si>
    <t>5.3.1</t>
  </si>
  <si>
    <t>6.</t>
  </si>
  <si>
    <t>PLANIFICACION</t>
  </si>
  <si>
    <t>6.1</t>
  </si>
  <si>
    <t>ACCIONES PARA ABORDAR RIESGOS Y OPORTUNIDADES</t>
  </si>
  <si>
    <t>6.2</t>
  </si>
  <si>
    <t>6.2.1</t>
  </si>
  <si>
    <t>OBJETIVOS DE LA CALIDAD Y PLANIFICACION PARA LOGRARLOS</t>
  </si>
  <si>
    <t>6.3</t>
  </si>
  <si>
    <t>PLANIFICACION DE LOS CAMBIOS</t>
  </si>
  <si>
    <t>6.3.1</t>
  </si>
  <si>
    <t>Ausencia de una metodología (directrices) para evaluar y considerar en qué momento deben realizarse cambios en el Sistema</t>
  </si>
  <si>
    <t>APOYO</t>
  </si>
  <si>
    <t>7.1</t>
  </si>
  <si>
    <t>RECURSOS</t>
  </si>
  <si>
    <t>7.1.1</t>
  </si>
  <si>
    <t>7.1.2</t>
  </si>
  <si>
    <t>7.1.3</t>
  </si>
  <si>
    <t>7.1.4</t>
  </si>
  <si>
    <t>Incorporar al menos una buena práctica en lo concerniente a los programas de Bienestar e Incentivos.</t>
  </si>
  <si>
    <t>7.1.5.1</t>
  </si>
  <si>
    <t>7.1.5.2</t>
  </si>
  <si>
    <t>La programación del mantenimiento y calibraciones obedece a la disponibilidad presupuestal y no a una programación periódica que surja de un análisis técnico efectuado a cada uno de los equipo</t>
  </si>
  <si>
    <t>7.1.6</t>
  </si>
  <si>
    <t>Conocimientos de la organización</t>
  </si>
  <si>
    <t>7.1.6.1</t>
  </si>
  <si>
    <t>Insuficiencia en la  transferencia de conocimiento oportuno</t>
  </si>
  <si>
    <t>No se cuenta con una estrategia para la gestión del conocimiento lo que genera  insuficiencias en la  transferencia de conocimiento oportuno (mecanismos para preservar y recopilar el conocimiento generado al interior de la entidad)</t>
  </si>
  <si>
    <t>7.2</t>
  </si>
  <si>
    <t>COMPETENCIA</t>
  </si>
  <si>
    <t>La organización se ha asegurado de que las personas que puedan afectar al rendimiento del SGC son competentes en cuestión de una adecuada educación, formación y experiencia, ha adoptado las medidas necesarias para asegurar que puedan adquirir la competencia necesaria
a) determinar la competencia necesaria de las personas que realizan, bajo su control, un trabajo que afecta al desempeño y eficacia del sistema de gestión de la calidad;
b) asegurarse de que estas personas sean competentes, basándose en la educación, formación o experiencia apropiadas;
c) cuando sea aplicable, tomar acciones para adquirir la competencia necesaria y evaluar la eficacia de las acciones tomadas;
d) conservar la información documentada apropiada como evidencia de la competencia.</t>
  </si>
  <si>
    <t>7.2.1</t>
  </si>
  <si>
    <t>Deficiencias en la medición del impacto de las capacitaciones</t>
  </si>
  <si>
    <t>7.3</t>
  </si>
  <si>
    <t>TOMA DE CONCIENCIA</t>
  </si>
  <si>
    <t>7.3.1</t>
  </si>
  <si>
    <t>7.4</t>
  </si>
  <si>
    <t>COMUNICACIÓN</t>
  </si>
  <si>
    <t>7.4.1</t>
  </si>
  <si>
    <t>7.5</t>
  </si>
  <si>
    <t>INFORMACION DOCUMENTADA</t>
  </si>
  <si>
    <t>7.5.1</t>
  </si>
  <si>
    <t>7.5.2</t>
  </si>
  <si>
    <t>7.5.3</t>
  </si>
  <si>
    <t>OPERACIÓN</t>
  </si>
  <si>
    <t>8.1</t>
  </si>
  <si>
    <t>Diseñar la planeación estratégica del talento humano, que contemple:
Plan Institucional de Capacitación, 
Plan de bienestar e incentivos, 
Plan de seguridad y salud en el trabajo, Monitoreo y seguimiento del SIGEP, Evaluación de desempeño, 
Inducción y reinducción, 
Medición, análisis y mejoramiento del clima organizacional</t>
  </si>
  <si>
    <t>8.2</t>
  </si>
  <si>
    <t>8.1.1</t>
  </si>
  <si>
    <t>8.1.2</t>
  </si>
  <si>
    <t>PLANIFICACION Y CONTROL OPERACIONAL</t>
  </si>
  <si>
    <t>REQUISITOS PARA LOS PRODUCTOS Y SERVICIOS</t>
  </si>
  <si>
    <t>8.2.1</t>
  </si>
  <si>
    <t>8.2.2</t>
  </si>
  <si>
    <t>8.1.3</t>
  </si>
  <si>
    <t>8.1.4</t>
  </si>
  <si>
    <t>8.2.3</t>
  </si>
  <si>
    <t>Comunicación con el cliente</t>
  </si>
  <si>
    <t>8.2.1.1</t>
  </si>
  <si>
    <t>8.2.1.2</t>
  </si>
  <si>
    <t>8.2.1.3</t>
  </si>
  <si>
    <t>8.2.3.2</t>
  </si>
  <si>
    <t>8.2.4</t>
  </si>
  <si>
    <t>8.3</t>
  </si>
  <si>
    <t>DISEÑO Y DESARROLLO DE LOS PRODUCTOS Y SERVICIOS</t>
  </si>
  <si>
    <t>8.3.1</t>
  </si>
  <si>
    <t>8.3.2</t>
  </si>
  <si>
    <t>8.3.3</t>
  </si>
  <si>
    <t>8.3.6.1</t>
  </si>
  <si>
    <t>8.3.6.2</t>
  </si>
  <si>
    <t>8.4</t>
  </si>
  <si>
    <t>CONTROL DE LOS PROCESOS, PRODUCTOS Y SERVICIOS SUMINISTRADOS EXTERNAMENTE</t>
  </si>
  <si>
    <t>8.4.1</t>
  </si>
  <si>
    <t xml:space="preserve">Generalidades </t>
  </si>
  <si>
    <t>8.4.2</t>
  </si>
  <si>
    <t>Tipo y alcance del control</t>
  </si>
  <si>
    <t>8.4.2.5</t>
  </si>
  <si>
    <t>8.4.3</t>
  </si>
  <si>
    <t>8.4.3.1</t>
  </si>
  <si>
    <t>8.4.3.2</t>
  </si>
  <si>
    <t>8.4.3.3</t>
  </si>
  <si>
    <t>8.4.3.4</t>
  </si>
  <si>
    <t>8.4.3.5</t>
  </si>
  <si>
    <t>8.5</t>
  </si>
  <si>
    <t xml:space="preserve">PRODUCCION Y PROVISION DEL SERVICIO </t>
  </si>
  <si>
    <t>8.5.1</t>
  </si>
  <si>
    <t>8.5.2</t>
  </si>
  <si>
    <t>8.5.3</t>
  </si>
  <si>
    <t>Propiedad perteneciente a los clientes o proveedores externos</t>
  </si>
  <si>
    <t>8.5.4</t>
  </si>
  <si>
    <t>8.5.5</t>
  </si>
  <si>
    <t xml:space="preserve">Actividades posteriores a la entrega </t>
  </si>
  <si>
    <t>8.5.6</t>
  </si>
  <si>
    <t xml:space="preserve">Control de cambios </t>
  </si>
  <si>
    <t>8.5.6.2</t>
  </si>
  <si>
    <t>8.6</t>
  </si>
  <si>
    <t xml:space="preserve">LIBERACION DE LOS PRODUCTOS Y SERVICIOS </t>
  </si>
  <si>
    <t>8.6.1</t>
  </si>
  <si>
    <t>8.6.2</t>
  </si>
  <si>
    <t>8.6.3</t>
  </si>
  <si>
    <t>8.6.4</t>
  </si>
  <si>
    <t>8.7</t>
  </si>
  <si>
    <t xml:space="preserve">CONTROL DE LAS SALIDAS NO CONFORMES </t>
  </si>
  <si>
    <t>8.7.2</t>
  </si>
  <si>
    <t>EVALUACION DEL DESEMPEÑO</t>
  </si>
  <si>
    <t>9.1</t>
  </si>
  <si>
    <t>SEGUIMIENTO, MEDICION, ANALISIS Y EVALUACION</t>
  </si>
  <si>
    <t>9.1.1</t>
  </si>
  <si>
    <t>9.1.2</t>
  </si>
  <si>
    <t>9.1.3</t>
  </si>
  <si>
    <t>Generalidades</t>
  </si>
  <si>
    <t>9.2</t>
  </si>
  <si>
    <t>AUDITORIA INTERNA</t>
  </si>
  <si>
    <t>9.2.1</t>
  </si>
  <si>
    <t>9.2.2</t>
  </si>
  <si>
    <t>9.3</t>
  </si>
  <si>
    <t xml:space="preserve">REVISION POR LA DIRECCION </t>
  </si>
  <si>
    <t>9.3.1</t>
  </si>
  <si>
    <t>9.3.2</t>
  </si>
  <si>
    <t>9.3.3</t>
  </si>
  <si>
    <t>9.3.3.1</t>
  </si>
  <si>
    <t>9.3.3.2</t>
  </si>
  <si>
    <t>9.3.3.3</t>
  </si>
  <si>
    <t>9.3.3.4</t>
  </si>
  <si>
    <t>No se observa que ante las decisiones o acciones de la revisión por la dirección se definan planes de mejora</t>
  </si>
  <si>
    <t>MEJORA</t>
  </si>
  <si>
    <t>10.1</t>
  </si>
  <si>
    <t xml:space="preserve">Formular los planes con base en resultados obtenidos (información sobre desempeño) en programas, planes o proyectos anteriores
</t>
  </si>
  <si>
    <t>10.2</t>
  </si>
  <si>
    <t>NO CONFORMIDAD Y ACCION CORRECTIVA</t>
  </si>
  <si>
    <t>10.2.1</t>
  </si>
  <si>
    <t>10.3</t>
  </si>
  <si>
    <t>MEJORA CONTINUA</t>
  </si>
  <si>
    <t>10.3.1</t>
  </si>
  <si>
    <t>10.3.2</t>
  </si>
  <si>
    <t>No se  incorporar los resultados efectuados 
(i) de las quejas presentadas por los clientes, 
(ii) las que determine el propio líder para mejorar el desempeño de su proceso, 
(iii) las resultantes de los mapas de riesgos, 
(iv) de las mediciones efectuadas por los indicadores de gestión en un plan de mejoramiento.</t>
  </si>
  <si>
    <t>Contar con un mecanismo de información que permita visualizar en tiempo real la planta de personal y generar reportes, articulado con la nómina o independiente, diferenciando:
- Antigüedad en el Estado, nivel académico y género</t>
  </si>
  <si>
    <t>Contar con un mecanismo de información que permita visualizar en tiempo real la planta de personal y generar reportes, articulado con la nómina o independiente, diferenciando:
- Perfiles de Empleos</t>
  </si>
  <si>
    <t>Otros</t>
  </si>
  <si>
    <t xml:space="preserve">DIMENSIÓN </t>
  </si>
  <si>
    <t>OCI</t>
  </si>
  <si>
    <t>ACI</t>
  </si>
  <si>
    <t>JUR</t>
  </si>
  <si>
    <t>Documentar como requisito de entrada en la revisión por la dirección el seguimiento y la revisión de la información sobre estas cuestiones externas e internas (DOFA).</t>
  </si>
  <si>
    <t>Elaborar y documentar la caracterización de la población usuaria de bienes y servicios.</t>
  </si>
  <si>
    <t>Elaborar y documentar la caracterización de  ciudadanos, usuarios o grupos de interés atendidos</t>
  </si>
  <si>
    <t>Levantar la información necesaria para la identificación y caracterización de los grupos de valor y el conocimiento de sus necesidades.</t>
  </si>
  <si>
    <t>SAP</t>
  </si>
  <si>
    <t>THU</t>
  </si>
  <si>
    <t xml:space="preserve">Validar con las áreas misionales y de apoyo si los grupos de ciudadanos, usuarios, o grupos de interés con los que trabajó en la vigencia anterior atienden a la caracterización, y clasifique la participación de dichos grupos en cada una de las fases del ciclo de la gestión (participación en el diagnóstico, la formulación e implementación)  </t>
  </si>
  <si>
    <t xml:space="preserve">De las actividades  ya identificadas determinar cuáles corresponden a participación en las fases del ciclo de la gestión y clasificarlas en cada una de ellas. (participación en el diagnóstico, la formulación e implementación y  evaluación de políticas, planes, programas o proyectos.) </t>
  </si>
  <si>
    <t>Acompañar en la formulación de los objetivos a corto, mediano y largo plazo, que permita atender las necesidades de las partes interesadas.</t>
  </si>
  <si>
    <t>El alcance no contempla la actualización de productos y servicios y procesos.</t>
  </si>
  <si>
    <t>Actualizar el alcance del sistema de gestión.</t>
  </si>
  <si>
    <t>El alcance no contempla la totalidad de parámetros.</t>
  </si>
  <si>
    <t>No se contempla las no aplicabilidades de la totalidad de  los requisitos de la norma ISO 9001:2015.</t>
  </si>
  <si>
    <t>Documentar en el manual SIG la totalidad de los requisitos no aplicables para la entidad.</t>
  </si>
  <si>
    <t>Revisar y Actualizar la documentación de los procesos, para identificar claramente los controles.</t>
  </si>
  <si>
    <t>Revisar y ajustar la estructura por procesos de tal manera que se logre tener una visión general del quehacer institucional.</t>
  </si>
  <si>
    <t>Realizar rendición de cuentas sobre  la eficacia del Sistema de Gestión de Calidad.
Determinar la frecuencia y el responsable de consolidar y presentar el informe que la alta dirección presentará.</t>
  </si>
  <si>
    <t>Sensibilizar a todos los colaboradores el rol que desempeña la entidad en la estructura de la Administración Pública</t>
  </si>
  <si>
    <t>Unificar las políticas del Sistema Integrado de gestión, con los Subsistemas de Gestión.
Actualizar el manual SIG</t>
  </si>
  <si>
    <t>Dar a conocer la tipificación de los riesgos de corrupción, que permita identificar los mismos.</t>
  </si>
  <si>
    <t>Presentar la metodología para la identificación y actualización de riesgos de los procesos.</t>
  </si>
  <si>
    <t>SIT</t>
  </si>
  <si>
    <t>Elaborar una estrategia de lucha contra la corrupción.</t>
  </si>
  <si>
    <t>Actualizar el manual de administración de riesgos.</t>
  </si>
  <si>
    <t>CMG</t>
  </si>
  <si>
    <t>Deficiencia en la planeación que no permite el cumplimiento de los objetivos SGC</t>
  </si>
  <si>
    <t>Revisar los objetivo del SIG y articularlos con los indicadores.</t>
  </si>
  <si>
    <t>Recopilar recomendaciones y sugerencias de las partes interesadas en las capacitaciones de rendición de cuentas</t>
  </si>
  <si>
    <t>No se cuenta con totalidad de la documentación que describa la no conformidad, las acciones tomadas, las concesiones obtenidas</t>
  </si>
  <si>
    <t xml:space="preserve">Falta identificar las salidas no conformes </t>
  </si>
  <si>
    <t>Identificar  las salidas no conformes que se pueden presentar, las acciones que se tomarían para prevenir la entrega cuando no cumplan con los requisitos, y la forma en que deben tratarse las no conformidades detectadas durante la entrega de los productos y servicios, o después de haberse prestado el servicio</t>
  </si>
  <si>
    <t>Realizar el procedimiento para la identificar y tratar las salidas no conformes</t>
  </si>
  <si>
    <t xml:space="preserve">Incluir en la revisión por la dirección los resultados que no se tienen en cuenta </t>
  </si>
  <si>
    <t>Formular los planes proyectos o programas de la entidad  con los ciudadanos y partes interesadas.</t>
  </si>
  <si>
    <t>Realizar publicación de datos abiertos en el sitio web www.datos.gov.co</t>
  </si>
  <si>
    <t xml:space="preserve">Realizar videos de señas sobre la información cargada en la pagina web de la entidad. </t>
  </si>
  <si>
    <t xml:space="preserve">Publicar la información de rendición de cuentas clara, oportuna, relevante, confiable en todos los canales de comunicación de la entidad. </t>
  </si>
  <si>
    <t xml:space="preserve">Realizar sensibilizaciones sobre transparencia y el acceso a la información en toda la entidad. </t>
  </si>
  <si>
    <t xml:space="preserve">Realizar rendición de cuentas sectoriales. </t>
  </si>
  <si>
    <t>Identificar para la rendición de cuentas los grupos de valor y su participación.</t>
  </si>
  <si>
    <t xml:space="preserve">Incluir información de gestión e impacto de la entidad para el ciudadano o beneficiario dentro del informe de rendición de cuentas. </t>
  </si>
  <si>
    <t xml:space="preserve">Generar un plan de mejora asociado a la gestión realizada y presentada en la rendición de cuentas. </t>
  </si>
  <si>
    <t>PRODUCTO ESPERADO</t>
  </si>
  <si>
    <t>Existe un proceso definido para determinar la necesidad de cambios en el SGC y la gestión de su implementación?
La organización debe considerar:
a) el propósito de los cambios y sus consecuencias potenciales;
b) la integridad del sistema de gestión de la calidad;
c) la disponibilidad de recursos;
d) la asignación o reasignación de responsabilidades y autoridades.</t>
  </si>
  <si>
    <t>Existencia de un procedimiento que guie a la declaración de bienes y rentas</t>
  </si>
  <si>
    <t>Condiciones institucionales de medidas anticorrupción</t>
  </si>
  <si>
    <t xml:space="preserve">Apoyo o promoción de la capacidad ciudadana para acceder a los bienes y servicios </t>
  </si>
  <si>
    <t>se necesita revisar los criterios de  evaluación de proveedores externos</t>
  </si>
  <si>
    <t>El Plan de Acción tiene líneas de trabajo específicas relacionadas con el acceso a la información</t>
  </si>
  <si>
    <t xml:space="preserve">EVIDENCIA </t>
  </si>
  <si>
    <t>Se necesita establecer la justificación técnica de la no aplicación 8.4.1 literal b)</t>
  </si>
  <si>
    <t>8.4.1.</t>
  </si>
  <si>
    <t>b)</t>
  </si>
  <si>
    <t>8.4.2.</t>
  </si>
  <si>
    <r>
      <t xml:space="preserve">Planificación del diseño y desarrollo
</t>
    </r>
    <r>
      <rPr>
        <sz val="10"/>
        <rFont val="Arial"/>
        <family val="2"/>
      </rPr>
      <t>La organización determina todas las etapas y controles necesarios para el diseño y desarrollo de productos y servicios.</t>
    </r>
  </si>
  <si>
    <t>a - j</t>
  </si>
  <si>
    <t>a - e</t>
  </si>
  <si>
    <t>c)</t>
  </si>
  <si>
    <t>8.3.4.</t>
  </si>
  <si>
    <t>8.3.5.</t>
  </si>
  <si>
    <t>g</t>
  </si>
  <si>
    <t>8.5.1.</t>
  </si>
  <si>
    <r>
      <t xml:space="preserve">Se implementa la producción y provisión del servicio bajo </t>
    </r>
    <r>
      <rPr>
        <u/>
        <sz val="10"/>
        <rFont val="Arial"/>
        <family val="2"/>
      </rPr>
      <t>condiciones controladas.</t>
    </r>
  </si>
  <si>
    <t>a 1</t>
  </si>
  <si>
    <t>a 2</t>
  </si>
  <si>
    <t>d)</t>
  </si>
  <si>
    <t>e)</t>
  </si>
  <si>
    <t>f)</t>
  </si>
  <si>
    <t>g)</t>
  </si>
  <si>
    <t>h)</t>
  </si>
  <si>
    <t>La organización debe utilizar los medios apropiados para identificar las salidas, cuando sea necesario, para asegurar la conformidad de los productos y servicios.</t>
  </si>
  <si>
    <t>8.5.2.</t>
  </si>
  <si>
    <t>8.5.5.</t>
  </si>
  <si>
    <t>8.5.6.</t>
  </si>
  <si>
    <t>a)</t>
  </si>
  <si>
    <t xml:space="preserve">Realizar ejercicios de benchmarking para conocer como se realiza la evaluación de proveedores en las entidades publicas.
Realizar la evaluación de proveedores </t>
  </si>
  <si>
    <t>9.1.2.</t>
  </si>
  <si>
    <t>La organización analiza y evalúa los datos y la información que surgen del seguimiento y la medición.
Los resultados del análisis deben utilizarse para evaluar:
a) la conformidad de los productos y servicios;
b) el grado de satisfacción del cliente;
c) el desempeño y la eficacia del sistema de gestión de la calidad;
d) si lo planificado se ha implementado de forma eficaz;
e) la eficacia de las acciones tomadas para abordar los riesgos y oportunidades;
f) el desempeño de los proveedores externos;
g) la necesidad de mejoras en el sistema de gestión de la calidad.</t>
  </si>
  <si>
    <t>9.3.2.</t>
  </si>
  <si>
    <t xml:space="preserve">Realizar una  auditoría internas al Subsistema de Gestión de Calidad </t>
  </si>
  <si>
    <t>La organización reacciona ante la no conformidad originada por quejas, toma acciones para controlarla y corregirla. Y hacer frente a las consecuencias;</t>
  </si>
  <si>
    <t>a - b</t>
  </si>
  <si>
    <t>promocionar acciones de mejora en la revisión por la dirección:
(i) de las quejas presentadas por los clientes, 
(ii) las que determine el propio líder para mejorar el desempeño de su proceso, 
(iii) las resultantes de los mapas de riesgos, 
(iv) de las mediciones efectuadas por los indicadores de gestión en un plan de mejoramiento</t>
  </si>
  <si>
    <t>Realizar sesión de trabajo con los responsables directivos y equipos de trabajo para revisar y trabajar las herramientas de planeación estratégica.</t>
  </si>
  <si>
    <t>ESTRUCTURA ISO 9001</t>
  </si>
  <si>
    <t>PROCESO</t>
  </si>
  <si>
    <t xml:space="preserve">Oficina Asesora de Planeación </t>
  </si>
  <si>
    <t>Oficina Asesora de Planeación</t>
  </si>
  <si>
    <t>Plataforma estratégica actualizada</t>
  </si>
  <si>
    <t>Elaborar y documentar la caracterización de los usuarios y necesidades asociados a los bienes y servicios de la entidad.</t>
  </si>
  <si>
    <t xml:space="preserve">Se tiene justificado y/o documentado los requisitos (no aplicabilidad) que no son aplicables para el Sistema de Gestión?  </t>
  </si>
  <si>
    <t>Parágrafo 2</t>
  </si>
  <si>
    <t>Se tiene disponible y documentado el alcance del Sistema de Gestión.</t>
  </si>
  <si>
    <t>Parágrafo 3</t>
  </si>
  <si>
    <t>4.4.1
parágrafo 1 2</t>
  </si>
  <si>
    <t>La dependencia de Servicio al Ciudadano es la encargada de dar orientación sobre los trámites y servicios de la entidad. (al tener dos procesos orientando al ciudadano genera confusión )</t>
  </si>
  <si>
    <t>Incorporar en los planes de acción, las etapas de planeación de las dimensiones del MIPG.</t>
  </si>
  <si>
    <t>Se mantiene  y conserva información documentada que permita apoyar la operación de estos procesos.</t>
  </si>
  <si>
    <t xml:space="preserve">Condiciones institucionales para la rendición de cuentas de la ciudadanía </t>
  </si>
  <si>
    <t xml:space="preserve">Espacio principal de rendición de cuentas a la ciudadanía </t>
  </si>
  <si>
    <t>Se determinan y consideran  los riesgos y oportunidades que puedan afectar a la conformidad de los productos y servicios y a la capacidad de aumentar la satisfacción del cliente.
se mantiene el enfoque en el aumento de la satisfacción del cliente</t>
  </si>
  <si>
    <t>Se tiene disponible a las partes interesadas, se ha comunicado dentro de la organización.</t>
  </si>
  <si>
    <t>Contenidos mínimos de los lineamientos del proceso contractual</t>
  </si>
  <si>
    <t xml:space="preserve">Control interno de gestión </t>
  </si>
  <si>
    <t>El plan estratégico institucional de la entidad tiene metas establecidas en fortalecimiento institucional respaldadas con indicadores verificables</t>
  </si>
  <si>
    <t>Se mantiene información documentada sobre estos objetivos</t>
  </si>
  <si>
    <t xml:space="preserve">Proporción de gerentes públicos con acuerdos de gestión </t>
  </si>
  <si>
    <t>Dentro de los temas que se incluyeron en el Plan Institucional de Capacitación de la vigencia, se tuvo en cuenta todo lo relacionado con la política de servicio al ciudadano</t>
  </si>
  <si>
    <t xml:space="preserve">Seguimiento a los acuerdos de gestión realizados con los gerentes públicos </t>
  </si>
  <si>
    <t>Mención sobre disposición de horas de las capacitaciones</t>
  </si>
  <si>
    <t>Demostrar el compromiso con la integridad (valores) y principios del servicio público, por parte de todos los servidores de la entidad, independientemente de las funciones que desempeñan</t>
  </si>
  <si>
    <t>Se tiene definido un procedimiento para las comunicaciones internas y externas del SIG dentro de la organización.
a) qué comunicar;
b) cuándo comunicar;
c) a quién comunicar;
d) cómo comunicar;
e) quién comunica</t>
  </si>
  <si>
    <t xml:space="preserve">Función Archivística y Manejo Documental </t>
  </si>
  <si>
    <t>Se planifican, implementan y controlan los procesos necesarios para cumplir los requisitos para la provisión de servicios.
a) la determinación de los requisitos para los productos y servicios;
b) el establecimiento de criterios para:
     1) los procesos;
     2) la aceptación de los productos y servicios;</t>
  </si>
  <si>
    <t>Parágrafo 4</t>
  </si>
  <si>
    <t>Revisión de los requisitos para los productos y servicios</t>
  </si>
  <si>
    <t>Se confirma los requisitos del cliente antes de la aceptación por parte de estos, cuando no se ha proporcionado información documentada al respecto.</t>
  </si>
  <si>
    <t>Se asegura que se resuelvan las diferencias existentes entre los requisitos del contrato o pedido y los expresados previamente.</t>
  </si>
  <si>
    <t>Se conserva la información documentada, sobre cualquier requisito nuevo para los servicios.</t>
  </si>
  <si>
    <t>Las personas son conscientes de los cambios en los requisitos de los productos y servicios, se modifica la información documentada pertinente a estos cambios.</t>
  </si>
  <si>
    <r>
      <t xml:space="preserve">Generalidades:
</t>
    </r>
    <r>
      <rPr>
        <sz val="10"/>
        <rFont val="Arial"/>
        <family val="2"/>
      </rPr>
      <t>Se establece, implementa y mantiene un proceso de diseño y desarrollo que sea adecuado para asegurar la posterior provisión de los servicios.</t>
    </r>
  </si>
  <si>
    <t>parágrafo 2</t>
  </si>
  <si>
    <t>parágrafo 3</t>
  </si>
  <si>
    <t>parágrafo</t>
  </si>
  <si>
    <t>Parágrafo
a-d</t>
  </si>
  <si>
    <t>parágrafo 1</t>
  </si>
  <si>
    <t>Parágrafo 1</t>
  </si>
  <si>
    <t>Se asegura que los procesos suministrados externamente permanecen dentro del control de su sistema de gestión de la calidad.</t>
  </si>
  <si>
    <t>Información para los proveedores externos</t>
  </si>
  <si>
    <t>Parágrafo</t>
  </si>
  <si>
    <t>Se comunica la aprobación de productos servicios, métodos, procesos y equipos, la liberación de productos y servicios.</t>
  </si>
  <si>
    <t>Control de la producción y de la provisión del servicio</t>
  </si>
  <si>
    <t xml:space="preserve">Identificación y trazabilidad </t>
  </si>
  <si>
    <t>Se informa al cliente o proveedor externo, cuando su propiedad se pierda, deteriora o de algún otro modo se considere inadecuada para el uso y se conserva la información documentada sobre lo ocurrido.</t>
  </si>
  <si>
    <t>parágrafo 2
a</t>
  </si>
  <si>
    <t>Parágrafo 1
a-d</t>
  </si>
  <si>
    <t>Satisfacción del cliente</t>
  </si>
  <si>
    <t xml:space="preserve">parágrafo 1
</t>
  </si>
  <si>
    <t xml:space="preserve">Entradas de la revisión por la dirección </t>
  </si>
  <si>
    <t xml:space="preserve">Salidas de la revisión por la dirección </t>
  </si>
  <si>
    <t xml:space="preserve">Realizar  ejercicios de participación con los diferentes grupos focales para revisar la plataforma estratégica y las políticas de operación </t>
  </si>
  <si>
    <t>Subdirección Técnica de Producción e Intervención</t>
  </si>
  <si>
    <t>Gerencia GASA</t>
  </si>
  <si>
    <t>ACI - SAP</t>
  </si>
  <si>
    <t>Responsables Directivos</t>
  </si>
  <si>
    <t>CDI - THU - OCI</t>
  </si>
  <si>
    <t>Gerencia GASA / Secretaría General</t>
  </si>
  <si>
    <t>Secretaría General</t>
  </si>
  <si>
    <t>CMG - THU</t>
  </si>
  <si>
    <t>PRO</t>
  </si>
  <si>
    <t>Actualizar el plan de Participación Ciudadana conforme a las debilidades y fortalezas identificadas en la política.</t>
  </si>
  <si>
    <t xml:space="preserve">Plan de participación ciudadana y DOFA  actualizado </t>
  </si>
  <si>
    <t>Estimar los tiempos en los cuales se espera atender necesidades, teniendo claro cuál es el valor agregado que, con su gestión, aspira aportar en términos de resultados e impactos.</t>
  </si>
  <si>
    <t>Se debe establecer, implementar, mantener y mejorar continuamente el SGC , incluidos los procesos necesarios y sus interacciones, de acuerdo con los requisitos de esta Norma Internacional</t>
  </si>
  <si>
    <t>Revisar y ajustar los documentos de los procesos de manera continua</t>
  </si>
  <si>
    <t>Mapa de procesos actualizado</t>
  </si>
  <si>
    <t>Rendición de cuentas sobre el SGC</t>
  </si>
  <si>
    <t>Formular las metas de corto y largo plazo, financiables, tangibles, medibles, cuantificables, audaces y coherentes con los problemas y necesidades que deben atender o satisfacer</t>
  </si>
  <si>
    <t>Formular las metas de corto y largo plazo (PDD)</t>
  </si>
  <si>
    <t>Manual de administración de riesgos actualizado y socializado</t>
  </si>
  <si>
    <t>Realizar monitoreo trimestral del mapa de riesgos institucional</t>
  </si>
  <si>
    <t xml:space="preserve">Informe trimestral de monitoreo </t>
  </si>
  <si>
    <t>Realizar monitoreo trimestral de riesgos
solicitar al proceso SIT la adopción de controles tecnológicos</t>
  </si>
  <si>
    <t>Planes de acción con una acción estratégica trasversal  para cumplir los lineamientos del MIPG</t>
  </si>
  <si>
    <t xml:space="preserve">Política acorde con los propósitos establecidos. </t>
  </si>
  <si>
    <t>Política de riesgos actualizada y socializada.</t>
  </si>
  <si>
    <t>Oficina de Control Interno</t>
  </si>
  <si>
    <t>Revisar los controles con los diferentes procesos en su documentación y demás instrumentos de planeación.</t>
  </si>
  <si>
    <t>Secretaría General / Oficina Asesora  Jurídica</t>
  </si>
  <si>
    <t>Listados de asistencia y Medición de impacto capacitación</t>
  </si>
  <si>
    <t>La organización caracteriza a los ciudadanos que son usuarios de sus bienes y servicios con el fin de ajustar y adaptar sus procesos de acuerdo a sus necesidades</t>
  </si>
  <si>
    <t>Oficina Asesora de Planeación / Responsables Directivos</t>
  </si>
  <si>
    <t>Política de calidad divulgada en pagina web, rendiciones de cuentas y actividades con la comunidad</t>
  </si>
  <si>
    <t>Subdirección Técnica de Producción e Intervención / Subdirección Técnica de Mejoramiento Vial</t>
  </si>
  <si>
    <t xml:space="preserve">Oficina Asesora de Planeación / Oficina de Control Interno </t>
  </si>
  <si>
    <t>Determinar: diagnostico del estado de la malla vial, solicitudes
Comprender: Visitas de campo 
Cumplen: aplicación del Modelo de priorización</t>
  </si>
  <si>
    <t>Fecha de inicio</t>
  </si>
  <si>
    <t>Lineamientos o metodologías internas de la gestión del control interno en la Entidad</t>
  </si>
  <si>
    <r>
      <t xml:space="preserve">Dispone de métodos eficaces para garantizar la </t>
    </r>
    <r>
      <rPr>
        <b/>
        <sz val="10"/>
        <rFont val="Arial"/>
        <family val="2"/>
      </rPr>
      <t>trazabilidad</t>
    </r>
    <r>
      <rPr>
        <sz val="10"/>
        <rFont val="Arial"/>
        <family val="2"/>
      </rPr>
      <t xml:space="preserve"> durante el proceso operacional.
a) calibrarse o verificarse , o ambas, a intervalos especificados, o antes de su utilización, contra patrones de medición trazables a patrones de medición internacionales o nacionales; cuando no existan tales patrones, debe conservarse como información documentada la base utilizada para la calibración o la verificación;
b) identificarse para determinar su estado;
c) protegerse contra ajustes, daño o deterioro que pudieran invalidar el estado de calibración y los posteriores resultados de la medición.</t>
    </r>
  </si>
  <si>
    <t>ACI - CDI</t>
  </si>
  <si>
    <t>Oficina Asesora de Planeación / Subdirección Técnica de Producción e Intervención / Subdirección Técnica de Mejoramiento Vial</t>
  </si>
  <si>
    <t xml:space="preserve">Secretaría General / Oficina Asesora de Planeación </t>
  </si>
  <si>
    <t>Valor determinado al SGC en las entradas de la revisión por la dirección</t>
  </si>
  <si>
    <t>Procedimiento para tratamiento de no conformes</t>
  </si>
  <si>
    <t>Plan Anticorrupción y de Atención al Ciudadano ajustado</t>
  </si>
  <si>
    <t>Promover la generación de acciones de mejora en la revisión por la dirección</t>
  </si>
  <si>
    <t>Datos abiertos publicados</t>
  </si>
  <si>
    <t>Videos de señas cargados en la página</t>
  </si>
  <si>
    <r>
      <t xml:space="preserve">Acta de comité de </t>
    </r>
    <r>
      <rPr>
        <b/>
        <sz val="10"/>
        <rFont val="Arial"/>
        <family val="2"/>
      </rPr>
      <t>revisión por la dirección</t>
    </r>
  </si>
  <si>
    <t>Responsables directivos</t>
  </si>
  <si>
    <t>Informe de gestión ajustado</t>
  </si>
  <si>
    <t>Documento de estrategia de rendición de cuentas ajustada</t>
  </si>
  <si>
    <t>Incluir en la revisión por la dirección la importancia de la generación de  acciones de mejora.</t>
  </si>
  <si>
    <t>ACI - JUR</t>
  </si>
  <si>
    <t>ACI - OCI</t>
  </si>
  <si>
    <t>Considera la información sobre el desempeño y la eficiencia del SGC:
1) la satisfacción del cliente y la retroalimentación de las partes interesadas
pertinentes;
2) el grado en que se han logrado los objetivos de la calidad;
3) el desempeño de los procesos y conformidad de los productos y servicios;
4) las no conformidades y acciones correctivas;
5) los resultados de seguimiento y medición;
6) los resultados de las auditorías;
7) el desempeño de los proveedores externos;</t>
  </si>
  <si>
    <t>Requisito ISO 9001:2015</t>
  </si>
  <si>
    <t>Fecha de entrega</t>
  </si>
  <si>
    <t>Actas de seguimiento a los acuerdos de gestión semestral</t>
  </si>
  <si>
    <t>Informe de audiencia publica ajustado</t>
  </si>
  <si>
    <t>Realizar ajustes al Plan Anticorrupción y de Atención al Ciudadano de acuerdo a las observaciones del seguimiento</t>
  </si>
  <si>
    <t>Oficina de Control Interno / Secretaría General</t>
  </si>
  <si>
    <t>Oficina Asesora de Planeación / Oficina de Control Interno / Responsables Directivos</t>
  </si>
  <si>
    <t>Oficina Asesora de Planeación / Oficina de Control Interno / Secretaría General</t>
  </si>
  <si>
    <t>Planes proyectos o programas formulados con participación de las partes interesadas</t>
  </si>
  <si>
    <t>La organización ha dispuesto sus canales de comunicación de acuerdo a las necesidades de los ciudadanos que son usuarios de sus bienes y servicios, en particular para aquellos que son víctimas de la violencia, personas con discapacidad o personas pertenecientes a comunidades indígenas que no hablan español</t>
  </si>
  <si>
    <t xml:space="preserve">Traducir los documentos de gestión en lenguas de comunidades indígenas. </t>
  </si>
  <si>
    <t>Documentos traducidos en lenguas indígenas</t>
  </si>
  <si>
    <t xml:space="preserve">Realizar la aprobación del índice de información clasificada y reservada a través de acto administrativo. </t>
  </si>
  <si>
    <t>Características generales de los registros</t>
  </si>
  <si>
    <t xml:space="preserve">Implementar el Registro de activos de información a través de acto administrativo. </t>
  </si>
  <si>
    <t>Aprobar el programa de gestión documental a través de acto administrativo.</t>
  </si>
  <si>
    <t xml:space="preserve">Incluir dentro del contexto estratégico las debilidades, oportunidades y fortalezas para fortalecer la participación de los ejercicios de rendición de cuentas. </t>
  </si>
  <si>
    <t xml:space="preserve">Realizar la identificación de  entorno social, económico, político, ambiental y cultural que afectan el desarrollo de la rendición de cuentas, para ajustar  la metodología de la rendición de cuentas. </t>
  </si>
  <si>
    <t>Informe de rendición de cuentas remitido al sector</t>
  </si>
  <si>
    <t xml:space="preserve">Tomar las fortalezas  identificadas de la vigencia anterior y replicarlas en las metodología de rendición de cuentas de la vigencia siguiente. </t>
  </si>
  <si>
    <t>Presupuesto para la estrategia rendición de cuentas a la ciudadanía</t>
  </si>
  <si>
    <t>Plan de mejoramiento de la rendición de cuentas</t>
  </si>
  <si>
    <t xml:space="preserve">Identificar los documentos para construir de forma colaborativa con los grupos de interés de la entidad. </t>
  </si>
  <si>
    <t>Lista de documentos que se trabajara con lo grupos de interés</t>
  </si>
  <si>
    <t>Acciones de dialogo durante el espacio principal de rendición de cuentas a la ciudadanía y grupos de interés</t>
  </si>
  <si>
    <t xml:space="preserve">Realizar la publicidad de la metodología de participación en espacios de rendición de cuentas. </t>
  </si>
  <si>
    <t xml:space="preserve">Seguimiento de la estrategia de rendición de cuentas a la ciudadanía </t>
  </si>
  <si>
    <t xml:space="preserve">Evaluación de la estrategia de rendición de cuentas </t>
  </si>
  <si>
    <t xml:space="preserve">Defensa jurídica </t>
  </si>
  <si>
    <t>La entidad tiene en consideración los lineamientos de fortalecimiento de la defensa expedidos por la ANDJE,  aplica las líneas jurisprudenciales que ha construido la  ANDJE y las que ellos mismos realizan, en el fortalecimiento de la defensa.</t>
  </si>
  <si>
    <t>La entidad envía en febrero de cada año a la ANDJE, el número de nuevas demandas radicadas en contra de la entidad por las causas primarias incluidas en sus políticas de prevención del daño antijurídico, permitiendo identificar si hay una reducción en la litigiosidad de las entidades a nivel de las causas primarias señaladas en sus políticas de prevención.</t>
  </si>
  <si>
    <t>La entidad hace seguimiento al plan de acción y al(los) indicador(es) formulado(s) en sus políticas de prevención del daño antijurídico.</t>
  </si>
  <si>
    <t>La entidad envía en febrero de cada año a la ANDJE  el estado de sus indicadores de resultado (de qué manera se impactó la causa primana que se pretendía atacar con base en los hechos, reclamaciones, derechos de petición, ocurrencia de siniestros, según sea el caso) incorporados en el plan de acción, presentados luego de implementada la política.</t>
  </si>
  <si>
    <t xml:space="preserve">Contenidos mínimos de lineamientos éticos </t>
  </si>
  <si>
    <t>Comportamiento ético: Establece medidas frente a quienes entregan información confidencia</t>
  </si>
  <si>
    <t>Facilitar la implementación, monitorear la apropiación de estándares de conducta e Integridad (valores) por parte de los servidores públicos y alertar a los líderes de proceso, cuando sea el caso</t>
  </si>
  <si>
    <t xml:space="preserve">GDO </t>
  </si>
  <si>
    <t>ACI - THU</t>
  </si>
  <si>
    <t>Oficina Asesora Jurídica</t>
  </si>
  <si>
    <t>6. Publicar los resultados consolidados de las actividades de participación, los cuales deberán ser visibilizados de forma masiva y mediante el mecanismo que empleó para convocar a los grupos de valor que participaron. 
Los reportes individuales diligenciados en los formatos internos deberán quedar a disposición del público.</t>
  </si>
  <si>
    <t>Revisar la documentación de rendición de cuentas para estandarizar</t>
  </si>
  <si>
    <t>La alta dirección garantiza que los requisitos de los clientes se determinan, se comprenden y se cumplen.</t>
  </si>
  <si>
    <t>Identificar un enlace por proceso que realice control a las diferentes herramientas de planeación del proceso.</t>
  </si>
  <si>
    <t>Identificar, los problemas o necesidades de los grupos de valor, con precisión, pertinencia y prioridad, a partir de la caracterización; teniendo presente el propósito fundamental, mediante procesos participativos.</t>
  </si>
  <si>
    <t xml:space="preserve">Incluir en la revisión por la Dirección el resultado del informe de PQR con el fin de comprenderlas, atenderlas y prevenir que se repitan. </t>
  </si>
  <si>
    <t xml:space="preserve">Subdirección Técnica de Producción e Intervención / Oficina Asesora de Planeación </t>
  </si>
  <si>
    <t>Revisar las solicitudes de programación presupuestal</t>
  </si>
  <si>
    <t>Recursos programados en el presupuesto 2019 y Plan Anual de Adquisiciones para mantenimiento y calibraciones de los equipos</t>
  </si>
  <si>
    <t>Informe de empalme con información sobre: la gestión en temas acceso a la información y fortalecimiento institucional</t>
  </si>
  <si>
    <t>Depende del cambio de administración</t>
  </si>
  <si>
    <t>Se tiene un procedimiento para el control de la información documentada requerida por el SGC.
Para el control de la información documentada, la organización debe abordar las siguientes actividades, según corresponda:
a) distribución, acceso, recuperación y uso;
b) almacenamiento y preservación, incluida la preservación de la legibilidad;
c) control de cambios (por ejemplo, control de versión);
d) conservación y disposición.</t>
  </si>
  <si>
    <t>Portafolio de servicios actualizado</t>
  </si>
  <si>
    <t>Incluir en el plan anticorrupción el monitoreo de las repuestas de los PQRS</t>
  </si>
  <si>
    <t>Subdirección Técnica de Producción e Intervención / Subdirección Técnica de Mejoramiento Vial / Oficina Asesora Jurídica</t>
  </si>
  <si>
    <t>Revisar que los indicadores de los procesos midan el objetivo de este.</t>
  </si>
  <si>
    <t xml:space="preserve">TODOS </t>
  </si>
  <si>
    <t>Encuesta de satisfacción actualizadas</t>
  </si>
  <si>
    <t>Revisar que SGC sea conveniente, adecuado, eficaz y este alineado con la estrategia de la organización.</t>
  </si>
  <si>
    <t>Difundir entre todos los colaboradores  el rol que desempeña la entidad en la estructura de la Administración Pública (naturaleza jurídica) o del Estado y las  funciones asignadas por el acto de creación, la Constitución y la Ley a la entidad?</t>
  </si>
  <si>
    <t>Publicar en la página web e intranet  de la entidad la Política de calidad.</t>
  </si>
  <si>
    <t>Realizar revisión al plan anual de adquisiciones para asociar los rubros al SGC</t>
  </si>
  <si>
    <t>Indicadores de gestión revisados y/o actualizados</t>
  </si>
  <si>
    <t>Estandarizar formatos  internos de reporte de  las actividades de rendición de cuentas que se realizarán en toda la entidad que como mínimo contenga: Actividades realizadas, grupos de valor involucrados, aportes, resultados, observaciones, propuestas y recomendaciones ciudadanas.</t>
  </si>
  <si>
    <t>Consolidar, analizar y publicar  las actividades de participación ciudadana</t>
  </si>
  <si>
    <t>Sensibilizar a todos los colaboradores sobre ejercicio que desempeña la entidad en la estructura de la Administración Pública</t>
  </si>
  <si>
    <t xml:space="preserve">Redes sociales actualizadas </t>
  </si>
  <si>
    <t>Publicar los resultados de las actividades de participación</t>
  </si>
  <si>
    <t>Informe de auditoría interna</t>
  </si>
  <si>
    <t>No se determina claramente los procesos necesarios para la entidad.</t>
  </si>
  <si>
    <t>La Oficina de Control realiza un informe semestral sobre el cumplimiento de las obligaciones legales por parte de la dependencia de servicio al ciudadano</t>
  </si>
  <si>
    <t xml:space="preserve">Realizó seguimiento a la satisfacción de los usuarios frente a la atención recibida </t>
  </si>
  <si>
    <t>Revisión de las alianzas existentes con los ciudadanos y organizaciones de la sociedad civil</t>
  </si>
  <si>
    <r>
      <t xml:space="preserve">Grupos de interés consultados: Organizaciones sociales, Veedurías ciudadanas, Entes de control, </t>
    </r>
    <r>
      <rPr>
        <b/>
        <sz val="10"/>
        <rFont val="Arial"/>
        <family val="2"/>
      </rPr>
      <t>Gremios,</t>
    </r>
    <r>
      <rPr>
        <sz val="10"/>
        <rFont val="Arial"/>
        <family val="2"/>
      </rPr>
      <t xml:space="preserve"> </t>
    </r>
    <r>
      <rPr>
        <b/>
        <sz val="10"/>
        <rFont val="Arial"/>
        <family val="2"/>
      </rPr>
      <t>Academia,</t>
    </r>
    <r>
      <rPr>
        <sz val="10"/>
        <rFont val="Arial"/>
        <family val="2"/>
      </rPr>
      <t xml:space="preserve"> Juntas de Acción Comunal.</t>
    </r>
  </si>
  <si>
    <r>
      <t xml:space="preserve">Preparar la información sobre la garantía de </t>
    </r>
    <r>
      <rPr>
        <b/>
        <sz val="10"/>
        <rFont val="Arial"/>
        <family val="2"/>
      </rPr>
      <t>derechos humanos</t>
    </r>
    <r>
      <rPr>
        <sz val="10"/>
        <rFont val="Arial"/>
        <family val="2"/>
      </rPr>
      <t xml:space="preserve"> y </t>
    </r>
    <r>
      <rPr>
        <b/>
        <sz val="10"/>
        <rFont val="Arial"/>
        <family val="2"/>
      </rPr>
      <t>compromisos frente a la construcción de paz</t>
    </r>
    <r>
      <rPr>
        <sz val="10"/>
        <rFont val="Arial"/>
        <family val="2"/>
      </rPr>
      <t xml:space="preserve">, materializada en los programas, proyectos y servicios implementados, con sus respectivos </t>
    </r>
    <r>
      <rPr>
        <b/>
        <sz val="10"/>
        <rFont val="Arial"/>
        <family val="2"/>
      </rPr>
      <t>indicadores</t>
    </r>
    <r>
      <rPr>
        <sz val="10"/>
        <rFont val="Arial"/>
        <family val="2"/>
      </rPr>
      <t xml:space="preserve"> y verificando la accesibilidad, asequibilidad, adaptabilidad y calidad de los bienes y servicios.</t>
    </r>
  </si>
  <si>
    <t>Adelantar gestiones con organizaciones que puedan asesorar sobre este tema y mesas de trabajo internas</t>
  </si>
  <si>
    <t xml:space="preserve">Plan de participación Ciudadana Actualizado </t>
  </si>
  <si>
    <t xml:space="preserve">Identificar las partes interesadas de acuerdo a una metodología donde se pueda visualizar sus necesidades, requisitos y  cual de estos, afectan  la capacidad de satisfacer los requisitos del cliente, y los legales y reglamentarios del Sistema Integrado de Gestión de la Entidad.  </t>
  </si>
  <si>
    <t xml:space="preserve">Plan de participación ciudadana actualizado. </t>
  </si>
  <si>
    <t xml:space="preserve">Actualizar el plan de Participación Ciudadana conforme a los ciclos de Gestión y la Revisión de las Partes interesadas. </t>
  </si>
  <si>
    <t xml:space="preserve">Actas de Vecindad, Actas de Reuniones de Socialización y Planillas de Entrega de Volantes. </t>
  </si>
  <si>
    <t xml:space="preserve">Acta de Reunión de Revisión de las Preguntas de la Encuesta de Satisfacción. </t>
  </si>
  <si>
    <t>Inventario de alianzas</t>
  </si>
  <si>
    <t>Una Matriz que relacione todo el inventario de alianzas existentes entre la UMV-  con ciudadanos y organizaciones de la sociedad civil.</t>
  </si>
  <si>
    <t xml:space="preserve">Plan de Participación Ciudadana Ajustado </t>
  </si>
  <si>
    <t xml:space="preserve">Acta de Reunión de Mesa de trabajo adelantada en el marco del pacto global.  </t>
  </si>
  <si>
    <t xml:space="preserve">Actas de Reunión y Listados de Asistencia. </t>
  </si>
  <si>
    <t xml:space="preserve">Matriz comparativa </t>
  </si>
  <si>
    <t xml:space="preserve">Una Matriz comparativa </t>
  </si>
  <si>
    <t xml:space="preserve">Formatos Actualizados y Estandarizados. </t>
  </si>
  <si>
    <t>Oficina Asesora de Planeación / Secretaría General / Subdirección Técnica de Producción e Intervención / Subdirección Técnica de Mejoramiento Vial</t>
  </si>
  <si>
    <t>Procedimiento actualizado</t>
  </si>
  <si>
    <t>N.A</t>
  </si>
  <si>
    <t>Indicadores</t>
  </si>
  <si>
    <t>Compilado</t>
  </si>
  <si>
    <t>En el distrito no se maneja este sistema, se maneja el SIPROJ</t>
  </si>
  <si>
    <t xml:space="preserve">Informe </t>
  </si>
  <si>
    <t xml:space="preserve">Memorando </t>
  </si>
  <si>
    <t>En la entidad establece protocolos internos de manejo de archivos judiciales con el fin de facilitar a los apoderados la consecución de los antecedentes administrativos, para poder allegarlos en tiempo a los procesos judiciales.</t>
  </si>
  <si>
    <t xml:space="preserve">Trazabilidad del mantenimiento efectuado a los equipos.
</t>
  </si>
  <si>
    <t>Delegación de supervisión y seguimiento a los contratos.</t>
  </si>
  <si>
    <t>Portafolio de Servicios</t>
  </si>
  <si>
    <t>Formato Matriz de Cumplimiento Legal</t>
  </si>
  <si>
    <t>Plan de Inspección y Ensayos.</t>
  </si>
  <si>
    <t>Conservar la información documentada de la revisión de los requisitos legales y reglamentarios aplicables a los productos y servicios;</t>
  </si>
  <si>
    <t>Plan de Inspección y Ensayos.
Encuestas de Satisfacción.
Informes de Seguimiento a las intervenciones.</t>
  </si>
  <si>
    <t>Plan de Inspección y Ensayos.
Informes de Seguimiento a las intervenciones.</t>
  </si>
  <si>
    <t>Informe de seguimiento a las intervenciones</t>
  </si>
  <si>
    <t>Documentos asociados al proceso actualizados y socialización de los mismos.</t>
  </si>
  <si>
    <t>Expediente Contractual, Hoja de vida del Segmento intervenido.</t>
  </si>
  <si>
    <t>Plan de Inspección y Ensayos.
Instructivos y Planes de Calidad</t>
  </si>
  <si>
    <t>Procesos y procedimientos actualizados.
Encuestas de Satisfacción.
Plan de Inspección y Ensayos.
Instructivos y Planes de Calidad</t>
  </si>
  <si>
    <t>Plan de Inspección y Ensayos.
Instructivos y Planes de Calidad,
Encuestas de Satisfacción.</t>
  </si>
  <si>
    <t>Reporte de fallos e informe mensual de maquinaria y equipos.</t>
  </si>
  <si>
    <t>Encuestas de satisfacción.</t>
  </si>
  <si>
    <t>Plan de Inspección y Ensayos.
Encuestas de satisfacción.</t>
  </si>
  <si>
    <t>Metas del PDD
territorialización
Expectativas de las partes interesadas</t>
  </si>
  <si>
    <t>Informes de ensayos de laboratorio.</t>
  </si>
  <si>
    <t>Plan de Inspección y Ensayos.
Instructivos y Planes de Calidad.
Informe de seguimiento a las intervenciones.</t>
  </si>
  <si>
    <t>Plan de Inspección y Ensayos.
Instructivos y Planes de Calidad.</t>
  </si>
  <si>
    <t>Mapa de Riesgos de procesos por vigencia y/o versiones de actualización</t>
  </si>
  <si>
    <t>Actualización de documentos asociados al proceso</t>
  </si>
  <si>
    <t>Cierre a queja (formato de requerimientos PQRSFD (petición, queja, reclamo, sugerencia, felicitación y/o denuncia))</t>
  </si>
  <si>
    <t>PDV - PRO - IMV</t>
  </si>
  <si>
    <t xml:space="preserve">PDV - PRO - IMV - JUR </t>
  </si>
  <si>
    <t>Elaborar y documentar la caracterización de las partes interesadas de talento humano (Colaboradores)</t>
  </si>
  <si>
    <t>Caracterización de partes interesadas en THU y CON</t>
  </si>
  <si>
    <t xml:space="preserve">Actualizar el normograma (nacional y distrital) </t>
  </si>
  <si>
    <t>Normograma actualizado</t>
  </si>
  <si>
    <t>Procedimiento actualización perfiles de colaboradores</t>
  </si>
  <si>
    <t>Procedimientos documentados 
Tablas de retención documental</t>
  </si>
  <si>
    <t>Actualizar el manual de ética a manual de integridad</t>
  </si>
  <si>
    <t>Cronograma de trabajo
Manual de integridad
Comité en funcionamiento</t>
  </si>
  <si>
    <t>Manual de Funciones</t>
  </si>
  <si>
    <t>Plan de acción de Tecnología actualizado.</t>
  </si>
  <si>
    <t>Informe periódico de seguimiento y monitoreo de riesgos.</t>
  </si>
  <si>
    <t xml:space="preserve">SIT </t>
  </si>
  <si>
    <t>Realizar la revisión y estudio de la planta de personal de la Entidad, acorde con las necesidades.</t>
  </si>
  <si>
    <t>Estudio de planta de personal de la Entidad</t>
  </si>
  <si>
    <t>Realizar evaluación de clima laboral y realizar una estrategia de intervención</t>
  </si>
  <si>
    <t>1 estrategia de intervención para la mejora del clima laboral</t>
  </si>
  <si>
    <t>Elaborar e implementar el plan de bienestar e incentivos</t>
  </si>
  <si>
    <t>1 plan de bienestar e incentivos en implementación</t>
  </si>
  <si>
    <t>Construir un programa de entorno laboral saludable</t>
  </si>
  <si>
    <t>Recoger buenas prácticas de otras entidades e incorporar en el plan de bienestar e incentivos</t>
  </si>
  <si>
    <t>Buena práctica de otra entidad incorporada en el plan de bienestar e incentivos</t>
  </si>
  <si>
    <t xml:space="preserve">Realizar informe </t>
  </si>
  <si>
    <t>Implementación de actividades de transferencia de conocimientos descritas en el PIC</t>
  </si>
  <si>
    <t>PIC 2018- Actividad "Tertulias técnicas enfocadas a la socialización de la información especializada de la Entidad"</t>
  </si>
  <si>
    <t>Diseñar un programa de inducción y reinducción</t>
  </si>
  <si>
    <t>Implementación del programa de Inducción y reinducción</t>
  </si>
  <si>
    <t>Construir un plan estratégico de Talento Humano, a partir del plan de acción del área</t>
  </si>
  <si>
    <t>Plan estratégico de Talento Humano</t>
  </si>
  <si>
    <t>Implementar un plan de acción relacionado con la socialización del código de integridad</t>
  </si>
  <si>
    <t>Acciones de socialización del código de integridad</t>
  </si>
  <si>
    <t>Actualización permanente de procesos y procedimientos de la Entidad</t>
  </si>
  <si>
    <t>Procesos y procedimientos actualizados</t>
  </si>
  <si>
    <t>THU - PRO - IMV -PDV</t>
  </si>
  <si>
    <t>Definir un procedimiento de talento humano frente a las capacitaciones, su evaluación y la gestión del conocimiento derivada de ellas.</t>
  </si>
  <si>
    <t>Procedimiento de capacitaciones</t>
  </si>
  <si>
    <t>Definir un procedimiento de entrega de cargo que incluya actividades de empalme.</t>
  </si>
  <si>
    <t>Procedimiento de entrega de cargo</t>
  </si>
  <si>
    <t>Elaborar el procedimiento de evaluación y seguimiento al desempeño de los colaboradores de la Entidad.</t>
  </si>
  <si>
    <t>Procedimiento de evaluación y seguimiento al desempeño</t>
  </si>
  <si>
    <t>Elaborar el plan institucional de capacitación teniendo en cuenta los lineamientos del DAFP</t>
  </si>
  <si>
    <t>Actividades del PIC implementadas</t>
  </si>
  <si>
    <t>Definir una estrategia de difusión de los servicios que ofrece la entidad.</t>
  </si>
  <si>
    <t>Estrategia de difusión diseñada y en implementación</t>
  </si>
  <si>
    <t>Definir una estrategia o fortalecer la actual, acorde con los lineamientos de la OAP.</t>
  </si>
  <si>
    <t>Revisión, actualización y socialización de las políticas de seguridad de la información.</t>
  </si>
  <si>
    <t>Actividades del día del servidor público</t>
  </si>
  <si>
    <t>Visibilizar en la página web un enlace de "denuncie" que conduzca al SDQS "Bogotá te escucha", como canal oficial de interposición de PQRS.</t>
  </si>
  <si>
    <t>Enlace "Denuncie" en la página web de la entidad.</t>
  </si>
  <si>
    <t>Visibilizar en la página web la línea de atención gratuita del Distrito "Línea 195", como canal para la atención de hechos de corrupción.</t>
  </si>
  <si>
    <t>Visibilización en la página web de la Línea 195</t>
  </si>
  <si>
    <t>Definir una estrategia de retroalimentación con servidores públicos y grupos de intercambio de acciones de mejora y recomendaciones a la actividad de la entidad, a partir de la rendición de cuentas.</t>
  </si>
  <si>
    <t>Estrategia de retroalimentación diseñada y en implementación</t>
  </si>
  <si>
    <t>Coordinar acción con la OAP y GASA, como responsables del desarrollo de la actividad.</t>
  </si>
  <si>
    <t>Realizar revisión de los procedimientos de GDO y realizar las actualizaciones pertinentes, estableciendo los controles para cada caso</t>
  </si>
  <si>
    <t>Procedimientos actualizados</t>
  </si>
  <si>
    <t>Presentar las Tablas de Retención Documental para convalidación por el Consejo Distrital de Archivos</t>
  </si>
  <si>
    <t>Tablas de retención Documental convalidadas</t>
  </si>
  <si>
    <t>Realizar las transferencias primarias y secundarias de la entidad, teniendo en cuenta los cronogramas del Archivo de Bogotá.</t>
  </si>
  <si>
    <t>Realizar revisión de los riesgos asociados al proceso, modificarlos y establecer los controles necesarios de ser el caso</t>
  </si>
  <si>
    <t>Matriz de riesgos del proceso revisada y actualizada</t>
  </si>
  <si>
    <t>Visibilizar y actualizar en la página web un enlace que conduzca al SDQS "Bogotá te escucha", así como la información requerida para la ciudadanía, como canal oficial de interposición de PQRS.</t>
  </si>
  <si>
    <t>Enlace en la página web de la entidad.</t>
  </si>
  <si>
    <t>Realizar una evaluación de la suficiencia de los canales de atención a la ciudadanía de la Entidad, y plan de mejoramiento.</t>
  </si>
  <si>
    <t>Evaluación de canales de atención a la ciudadanía y plan de mejoramiento.</t>
  </si>
  <si>
    <t>Se considera que esta actividad no es aplicable a la entidad, teniendo en cuenta que no se realiza atención de población que hable otras lenguas diferentes al español.</t>
  </si>
  <si>
    <t>Manual de atención a la ciudadanía actualizado</t>
  </si>
  <si>
    <t>Implementar encuestas de satisfacción a la ciudadanía</t>
  </si>
  <si>
    <t>Encuestas de satisfacción a la ciudadanía</t>
  </si>
  <si>
    <t>Revisar y ajustar el procedimiento de evaluación del desempeño de tal forma que se califiquen las competencias comunes a los servidores públicos</t>
  </si>
  <si>
    <t>Evaluaciones de desempeño realizada incluyendo competencias comunes</t>
  </si>
  <si>
    <t>Informes de seguimiento a PQRS</t>
  </si>
  <si>
    <t xml:space="preserve">ACI - JUR </t>
  </si>
  <si>
    <t>Está actividad se esta cumpliendo y se presentan informes mensuales a la Veeduría Distrital y Secretaría General del seguimiento a las PQRS.</t>
  </si>
  <si>
    <t>La entidad responde las solicitudes de información en un plazo máximo de 10/15 hábiles después de la recepción</t>
  </si>
  <si>
    <t>Definir las tipologías de las PQRS de la entidad</t>
  </si>
  <si>
    <t>De conformidad con lo establecido en el Procedimiento de atención de PQRS, cuando el requerimiento PQRSFD se encuentra incompleto, requerirá al peticionario dentro de los diez (10) días siguientes a la recepción del requerimiento para que lo complete en el término máximo de un (1) mes, de conformidad con la Ley 1755 de 2015.</t>
  </si>
  <si>
    <t>El plan de participación se construye desde la Gerencia GASA</t>
  </si>
  <si>
    <t>Presentar informes semestrales de seguimiento a la gestión de servicio a la ciudadanía</t>
  </si>
  <si>
    <t>Informe semestral de seguimiento a la gestión de servicio a la ciudadanía</t>
  </si>
  <si>
    <t>Está actividad se esta cumpliendo y se presentan informes mensuales a la Veeduría Distrital y Secretaría General del seguimiento a las PQRS. Por su parte la OCI presenta los informes semestrales correspondientes</t>
  </si>
  <si>
    <t>No se entiende la descripción del autodiagnóstico del MIPG</t>
  </si>
  <si>
    <t>El Plan Estratégico Institucional de la Entidad tiene metas establecidas en acceso a la información respaldadas con indicadores verificables</t>
  </si>
  <si>
    <t>Realizar una revisión de la política de tratamiento de datos personales aplicable en la Entidad y ajustar según corresponda.</t>
  </si>
  <si>
    <t>Política de tratamiento de datos personales ajustada</t>
  </si>
  <si>
    <t>Esta actividad corresponde al área de Planeación</t>
  </si>
  <si>
    <t>El comité de conciliación no tiene plan de acción ya que no es una dependencia orgánica de la UMV, sin embargo la OAJ  en el marco de sus funciones formula un plan de acción conforme a los procedimientos de la entidad</t>
  </si>
  <si>
    <t xml:space="preserve">Esta Actividad no se encuentra en las actividades legales y reglamentarias del Comité del Conciliación, sino en la OAJ por la función de representación judicial </t>
  </si>
  <si>
    <t>Elaborar informe semestral por parte de cada abogado  y presentar lo al secretario técnico del comité</t>
  </si>
  <si>
    <t xml:space="preserve">Informe semestral consolidado </t>
  </si>
  <si>
    <t>Revisar los antecedentes de conciliaciones anteriores respecto del mismo tema en cada ficha técnica de análisis</t>
  </si>
  <si>
    <t>Ficha técnica presentado por cada abogado.</t>
  </si>
  <si>
    <t>Reporte semestral</t>
  </si>
  <si>
    <t>Realizar Informe anual y remitirlo a los a las entidades correspondientes.</t>
  </si>
  <si>
    <t>Formular una política de defensa judicial</t>
  </si>
  <si>
    <t>Formular indicador providencias a favor de la entidad</t>
  </si>
  <si>
    <t xml:space="preserve">Documento consolidado de estudios </t>
  </si>
  <si>
    <t>Informe de gestión semestral</t>
  </si>
  <si>
    <t xml:space="preserve">Protocolo de manejo de procesos judiciales </t>
  </si>
  <si>
    <t>Formular el plan de acción de la OAJ para la vigencia 2019</t>
  </si>
  <si>
    <t>Evaluar por vigencia los perfiles del personal a  contratar</t>
  </si>
  <si>
    <t>Elaborar Protocolo de manejo de expedientes judiciales</t>
  </si>
  <si>
    <t>Verificar la documentación propia de cada proceso</t>
  </si>
  <si>
    <t xml:space="preserve">Reportar semestralmente indicadores de tramite de solicitudes de conciliación  </t>
  </si>
  <si>
    <t>El comité de conciliación no elabora un plan de acción</t>
  </si>
  <si>
    <t>Consolidar las Políticas de Defensa Judicial.</t>
  </si>
  <si>
    <t>Realizar reporte de acciones de repetición analizadas el respectivo año</t>
  </si>
  <si>
    <t>Indicador con su seguimiento</t>
  </si>
  <si>
    <t>Enviar oficio invitando a las sesiones de todo el año 2019</t>
  </si>
  <si>
    <t>Elaborar el estudio de casos reiterados</t>
  </si>
  <si>
    <t xml:space="preserve">Realizar informe de Gestión del comité SEMESTRAL </t>
  </si>
  <si>
    <t>Fichas Técnica de conciliación SIPROJ</t>
  </si>
  <si>
    <t>Plan de acción OAJ</t>
  </si>
  <si>
    <t xml:space="preserve">Implementar por medio de acto administrativo el esquema de publicación de la entidad. 
JUR Revisión del Acto administrativo respectivo elaborado por el área correspondiente </t>
  </si>
  <si>
    <t>Se sugiere como actividad "Realizar y publicar el informe anual de rendición de cuentas que contenga información clara, oportuna, relevante, confiable y de fácil acceso para toda la ciudadanía"</t>
  </si>
  <si>
    <t>Se propone como actividad "Diseñar un programa de inducción y reinducción", y como producto "Implementación del programa de Inducción y reinducción"</t>
  </si>
  <si>
    <t>Políticas de seguridad de la información actualizadas y socializadas</t>
  </si>
  <si>
    <t>Se propone como actividad "Construir el índice de información clasificada y reservada a partir de las tablas de retención convalidadas" y como producto "adopción mediante acto administrativo del índice de información clasificada y reservada".</t>
  </si>
  <si>
    <t>La línea jurisprudencial y las políticas a aplicar las da la secretaria jurídica distrital.</t>
  </si>
  <si>
    <t>Definir un Procedimiento de actualización del perfil de los funcionarios y colaboradores de la Entidad</t>
  </si>
  <si>
    <t>Revisar y ajustar el manual de funciones de la Entidad</t>
  </si>
  <si>
    <t>Actualizar el Plan de acción de Tecnología .</t>
  </si>
  <si>
    <t>Incluir en el PIC el desarrollar actividades para la transferencia de conocimientos</t>
  </si>
  <si>
    <t>Acompañar el seguimiento semestral de los acuerdos de gestión</t>
  </si>
  <si>
    <t>Establecer si aplica  los requisitos de diseño y desarrollo 8.3 y 8.4.1 literal b)</t>
  </si>
  <si>
    <t>Realizar seguimiento a la atención de PQRS en los tiempos definidos en la ley 1755 de 2015</t>
  </si>
  <si>
    <t>Clasificación de peticiones por tipologías</t>
  </si>
  <si>
    <t>Tomar acciones para prevenir la entrega cuando no cumplan con los requisitos, y la forma en que deben tratarse las no conformidades detectadas durante la entrega de los productos y servicios, o después de haberse prestado el servicio</t>
  </si>
  <si>
    <t xml:space="preserve">Actualizar el Plan Anticorrupción y de Atención al Ciudadano con las observaciones </t>
  </si>
  <si>
    <t xml:space="preserve">Estimar el costo para la realización de las actividades asociadas a la rendición de cuentas. </t>
  </si>
  <si>
    <t xml:space="preserve">Incluir  en el Informe de gestión un componente de resultados de la rendición de cuentas de la vigencia anterior. </t>
  </si>
  <si>
    <t xml:space="preserve">Talento humano </t>
  </si>
  <si>
    <t>Evaluar la posibilidad de implementar un proyecto de teletrabajo en la Entidad.</t>
  </si>
  <si>
    <t>Revisar y ajustar el procedimiento de acuerdos de gestión para directivos</t>
  </si>
  <si>
    <t>Procedimiento ajustado</t>
  </si>
  <si>
    <t>Definir y ajustar el procedimiento de retiro de empleados de la Entidad</t>
  </si>
  <si>
    <t>Revisar y ajustar el procedimiento de acuerdos de gestión para directivos que incluya la adopción mediante acto administrativo</t>
  </si>
  <si>
    <t>Plan de acción implementado</t>
  </si>
  <si>
    <t>Se da cumplimiento y se realiza retroalimentación en los comités financieros, dando aplicación a los lineamientos definidos.</t>
  </si>
  <si>
    <t>Campaña implementada</t>
  </si>
  <si>
    <t>Revisar y actualizar el manual de contratación</t>
  </si>
  <si>
    <t>Manual de contratación ajustado</t>
  </si>
  <si>
    <t>Revisar y ajustar manual de supervisión</t>
  </si>
  <si>
    <t>Manual de supervisión ajustado</t>
  </si>
  <si>
    <t>Se da cumplimiento a la acción a través del plan de acción del proceso de Control Disciplinario Interno</t>
  </si>
  <si>
    <t>Propuesta de política de defensa judicial</t>
  </si>
  <si>
    <t>Actualizar la caracterización del proceso de acuerdo al nuevo mapa de procesos</t>
  </si>
  <si>
    <t>Caracterización actualizada</t>
  </si>
  <si>
    <t>Actualizar el mapa de riesgo  de proceso de acuerdo a la nueva guía para la administración riesgo</t>
  </si>
  <si>
    <t>Mapa de riesgos por procesos actualizado para la vigencia 2019</t>
  </si>
  <si>
    <t xml:space="preserve">Seguimiento indicadores
Informes de gestión  </t>
  </si>
  <si>
    <t>Revisión y Actualización de la matriz DOFA</t>
  </si>
  <si>
    <t xml:space="preserve">Comité extraordinario </t>
  </si>
  <si>
    <t>C</t>
  </si>
  <si>
    <t>AVANCE</t>
  </si>
  <si>
    <t xml:space="preserve">AVANCE </t>
  </si>
  <si>
    <r>
      <t xml:space="preserve">A partir de los resultados de FURAG y de los resultados de la evaluación de la oficina de control interno identificar y documentar las debilidades y fortalezas de la </t>
    </r>
    <r>
      <rPr>
        <b/>
        <sz val="10"/>
        <rFont val="Arial"/>
        <family val="2"/>
      </rPr>
      <t>participación</t>
    </r>
    <r>
      <rPr>
        <sz val="10"/>
        <rFont val="Arial"/>
        <family val="2"/>
      </rPr>
      <t xml:space="preserve">  en la implementación de la Política de Participación Ciudadana, individualizando las en  cada uno de los ciclos de la gestión (participación en el diagnóstico, la formulación e implementación)</t>
    </r>
  </si>
  <si>
    <t>Procedimiento Revisión por la Dirección actualizado</t>
  </si>
  <si>
    <t>Analizar las Encuestas de Satisfacciones a partes interesadas (ciudadanos)</t>
  </si>
  <si>
    <t>Informe de Análisis de Satisfacción</t>
  </si>
  <si>
    <t>Socialización de buenas prácticas y manual de integridad</t>
  </si>
  <si>
    <t>La organización ha determinado y proporcionado los recursos necesarios para el establecimiento, implementación, mantenimiento y mejora continua del SGC (incluidos los requisitos de las personas, medioambientales y de infraestructura)</t>
  </si>
  <si>
    <t>Infraestructura física (sede administrativa- operativa y de producción) 
Procesos y Procedimientos debidamente oficializados</t>
  </si>
  <si>
    <t>Presupuestal: Presupuesto aprobado y asignado para la ejecución del proyecto de inversión.
Técnico: Plan de Inspección y Ensayos vigente y en constante seguimiento.</t>
  </si>
  <si>
    <t>Este requisito se cumple con el programa de sensibilización en SIG liderado por la Oficina Asesora de Planeación de la Entidad, razón por la cual no se definen acciones al respecto.</t>
  </si>
  <si>
    <t>Prever en el Plan de Bienestar las actividades definidas por el DAFP para el día del servidor público.</t>
  </si>
  <si>
    <t>Un Documento que contenga la identificación, caracterización y priorización de las Partes Interesadas. 
Un informe de las sesiones.  
de captura de expectativas. 
Análisis de Captura de Expectativas.</t>
  </si>
  <si>
    <t>Plataforma estratégica:
misión, visión, objetivos institucionales, matriz DOFA, mapa de procesos y política integrada
Acta de comité extraordinario del 11 de octubre de 2018</t>
  </si>
  <si>
    <t>Listados de asistencia de las socializaciones</t>
  </si>
  <si>
    <t>Acta de comité de revisión por la dirección</t>
  </si>
  <si>
    <t>Listado de enlaces designado por los responsables directivos</t>
  </si>
  <si>
    <t xml:space="preserve">Solicitud de designación de enlaces 20181500059303 </t>
  </si>
  <si>
    <t>Monitoreo de riesgos trimestrales</t>
  </si>
  <si>
    <t>Monitoreo de riesgos del proceso de SIT</t>
  </si>
  <si>
    <t xml:space="preserve">Incorporar en el plan  estratégico indicadores </t>
  </si>
  <si>
    <t xml:space="preserve">Objetivos institucionales - Resolución </t>
  </si>
  <si>
    <t>COM</t>
  </si>
  <si>
    <t>Procedimientos de comunicación interna y externa</t>
  </si>
  <si>
    <r>
      <rPr>
        <b/>
        <sz val="10"/>
        <rFont val="Arial"/>
        <family val="2"/>
      </rPr>
      <t>Entradas para el diseño y desarrollo</t>
    </r>
    <r>
      <rPr>
        <sz val="10"/>
        <rFont val="Arial"/>
        <family val="2"/>
      </rPr>
      <t xml:space="preserve">
Al determinar los requisitos esenciales para los tipos específicos de productos y servicios a desarrollar, se consideran los requisitos funcionales y de desempeño, los requisitos legales y reglamentarios.</t>
    </r>
  </si>
  <si>
    <r>
      <rPr>
        <b/>
        <sz val="10"/>
        <rFont val="Arial"/>
        <family val="2"/>
      </rPr>
      <t>Controles del diseño y desarrollo</t>
    </r>
    <r>
      <rPr>
        <sz val="10"/>
        <rFont val="Arial"/>
        <family val="2"/>
      </rPr>
      <t xml:space="preserve">
Se aplican los controles al proceso de diseño y desarrollo, se definen los resultados a lograr.</t>
    </r>
  </si>
  <si>
    <r>
      <rPr>
        <b/>
        <sz val="10"/>
        <rFont val="Arial"/>
        <family val="2"/>
      </rPr>
      <t>Salidas del diseño y desarrollo</t>
    </r>
    <r>
      <rPr>
        <sz val="10"/>
        <rFont val="Arial"/>
        <family val="2"/>
      </rPr>
      <t xml:space="preserve">
Se asegura que las salidas del diseño y desarrollo: cumplen los requisitos de las entradas</t>
    </r>
  </si>
  <si>
    <r>
      <rPr>
        <b/>
        <sz val="10"/>
        <rFont val="Arial"/>
        <family val="2"/>
      </rPr>
      <t xml:space="preserve">Cambios del diseño y desarrollo </t>
    </r>
    <r>
      <rPr>
        <sz val="10"/>
        <rFont val="Arial"/>
        <family val="2"/>
      </rPr>
      <t xml:space="preserve">
Se identifican, revisan y controlan los cambios hechos durante el diseño y desarrollo de los productos y servicios</t>
    </r>
  </si>
  <si>
    <t>GENERALIDADES</t>
  </si>
  <si>
    <t xml:space="preserve">PORCENTAJE DE AVANCE </t>
  </si>
  <si>
    <r>
      <t xml:space="preserve">Oficina Asesora de Planeación / Oficina de Control Interno / </t>
    </r>
    <r>
      <rPr>
        <u/>
        <sz val="10"/>
        <rFont val="Arial"/>
        <family val="2"/>
      </rPr>
      <t>Secretaría General</t>
    </r>
  </si>
  <si>
    <t>Etiquetas de fila</t>
  </si>
  <si>
    <t>(en blanco)</t>
  </si>
  <si>
    <t>Total general</t>
  </si>
  <si>
    <t>(Varios elementos)</t>
  </si>
  <si>
    <t>Cuenta de PRODUCTO ESPERADO</t>
  </si>
  <si>
    <t>En el comité directivo  SIG  se presenta los recursos asociados al SGC - actas de comité</t>
  </si>
  <si>
    <t>Actas de comité directivo SIG -revisión por la dirección</t>
  </si>
  <si>
    <r>
      <t xml:space="preserve">Instructivos y planes de calidad.
Cierre a queja (formato de requerimientos PQRSFD (petición, queja, reclamo, sugerencia, felicitación y/o denuncia)
</t>
    </r>
    <r>
      <rPr>
        <sz val="10"/>
        <color rgb="FFFF0000"/>
        <rFont val="Arial"/>
        <family val="2"/>
      </rPr>
      <t>Planes de Mejoramiento.</t>
    </r>
    <r>
      <rPr>
        <sz val="10"/>
        <rFont val="Arial"/>
        <family val="2"/>
      </rPr>
      <t xml:space="preserve">
</t>
    </r>
  </si>
  <si>
    <t>Criterio de aplicabilidad</t>
  </si>
  <si>
    <t xml:space="preserve">Plan estratégico con indicadores </t>
  </si>
  <si>
    <t>Plan estratégico con metas</t>
  </si>
  <si>
    <t>Ejercicio participativo con los enlaces, equipos designados y asesores de  Plataforma estratégica:
misión, visión, objetivos institucionales, matriz DOFA, mapa de procesos y política integrada
Acta de comité extraordinario del 11 de octubre de 2018</t>
  </si>
  <si>
    <t>Evaluación de proveedores</t>
  </si>
  <si>
    <t>Resolución de la plataforma estratégica</t>
  </si>
  <si>
    <t xml:space="preserve">Actualización de la documentación de acuerdo a el nuevo mapa de procesos </t>
  </si>
  <si>
    <t>Comité directivo SIG -revisión por la dirección</t>
  </si>
  <si>
    <t>Este documento se encuentra en continua actualización</t>
  </si>
  <si>
    <t>SIG-PR-001-V9 Procedimiento Control de Información Documentada
Procedimientos documentados</t>
  </si>
  <si>
    <t>Plan Anual de Adquisición.
Plan de Acción de los procesos.
Descripción y características de necesidades para procesos contractuales.</t>
  </si>
  <si>
    <t xml:space="preserve">
Realizar seguimiento a los  procesos contractuales.</t>
  </si>
  <si>
    <t xml:space="preserve">Informe de Seguimiento de Metas, Plan Anual de Adquisiciones </t>
  </si>
  <si>
    <t>Manual de Contratación con los Ítem no previstos.</t>
  </si>
  <si>
    <t>Realizar la revisión y ajuste del procedimiento " ACI-PR-001-V9 Procedimiento Gestión de Requerimientos PQRSFD", con el fin de incluir de ser necesario las acciones a tomar en caso de configurarse el desistimiento tácito</t>
  </si>
  <si>
    <t>Realizar una revisión del manual de atención a la ciudadanía, para determinar los mecanismo de atención a población preferente.</t>
  </si>
  <si>
    <t>Plan de Inspección y Ensayos.
Fichas Técnicas de Contratos.</t>
  </si>
  <si>
    <t>Plan de Inspección y Ensayos.
Seguimiento o supervisión del contrato.
Fichas Técnicas de Contratos.</t>
  </si>
  <si>
    <t>Plan de Inspección y Ensayos.
Seguimiento o supervisión del contrato.</t>
  </si>
  <si>
    <r>
      <t xml:space="preserve">Fichas Técnicas de Contratos.
Seguimiento o supervisión del contrato.
</t>
    </r>
    <r>
      <rPr>
        <sz val="10"/>
        <color rgb="FF002060"/>
        <rFont val="Arial"/>
        <family val="2"/>
      </rPr>
      <t>CON-FM-089V1 Análisis de Riesgos Contractuales
En los estudios previos en el capitulo 7 se realiza análisis de riesgos y la forma de mitigarlos</t>
    </r>
  </si>
  <si>
    <t>Plan de Inspección y Ensayos.
Seguimiento o supervisión del contrato.
Fichas Técnicas de Contratos.
Mapa de riesgos.</t>
  </si>
  <si>
    <t>Fichas Técnicas de Contratos.</t>
  </si>
  <si>
    <t>Seguimiento o supervisión del contrato.</t>
  </si>
  <si>
    <t>Plan de Inspección y Ensayos.
Instructivos y Planes de Calidad
Seguimiento o supervisión del contrato.</t>
  </si>
  <si>
    <t>Plan de Inspección y Ensayos.
Instructivos y Planes de Calidad,
Fichas técnicas de los contratos.</t>
  </si>
  <si>
    <t>Plan de Inspección y Ensayos.
Instructivos y Planes de Calidad.
Mantenimientos realizados a instrumentos de seguimiento y medición.
Seguimiento o supervisión del contrato.</t>
  </si>
  <si>
    <t>Programación de despachos
Cronograma de mantenimiento 
Procedimiento de operación de maquinaria, producción (de las diferentes mezclas) y de mantenimiento.</t>
  </si>
  <si>
    <t>Programación de intervenciones y actividades de producción y laboratorio con responsables de acuerdo a perfil.</t>
  </si>
  <si>
    <t>Seguimiento a la programación de actividades e intervenciones.
Informe de Actividades OPS
Evaluación de Desempeño y seguimiento.</t>
  </si>
  <si>
    <t>Plan de Inspección y Ensayos.
Instructivos y Planes de Calidad,
Seguimiento o supervisión del contrato.</t>
  </si>
  <si>
    <t>Historiales de Intervenciones Viales.
Hojas de vida, tabla de retención documental.
Informes de ensayos de laboratorio, producción y mantenimiento.</t>
  </si>
  <si>
    <t xml:space="preserve">Contratos de Vigilancia y Pólizas de seguros.
</t>
  </si>
  <si>
    <t>Plan de Inspección y Ensayos.
Instructivos y Planes de Calidad,
Mapa de riesgos.
PDV-FM-009 Formato Acta de Compromiso Reparación Daños</t>
  </si>
  <si>
    <t>Subdirección de Mejoramiento de Malla Vial (Vida útil intervenciones)</t>
  </si>
  <si>
    <t>Encuestas de satisfacción.
Plan Institucional de Participación Ciudadana
Procedimiento Gestión de Requerimientos PQRSFD</t>
  </si>
  <si>
    <t>Historiales de Intervenciones Viales.
Informes de ensayos de laboratorio, producción y mantenimiento.</t>
  </si>
  <si>
    <t>Historiales de Intervenciones Viales.
Hojas de vida de segmento vial
Tablas de retención documental
Informes de ensayos de laboratorio, producción y mantenimiento.</t>
  </si>
  <si>
    <t>Plan de Inspección y Ensayos.
Informes de resultados de laboratorio.
Informe de seguimiento a las intervenciones.
Informes de Supervisión</t>
  </si>
  <si>
    <t>Actualizar el Procedimiento Gestión y Seguimiento de Indicadores</t>
  </si>
  <si>
    <t xml:space="preserve">Procedimiento Gestión y Seguimiento de Indicadores actualizado </t>
  </si>
  <si>
    <t>La entidad cuenta con una categorización de las peticiones por tipologías de conformidad con los criterios del SDQS</t>
  </si>
  <si>
    <t>Ajustar el Procedimiento Gestión de Requerimientos PQRSFD para que se contemple la descripción de acciones en caso de peticiones incompletas</t>
  </si>
  <si>
    <t>ACI-PR-001-V9 Procedimiento Gestión de Requerimientos PQRSFD</t>
  </si>
  <si>
    <t xml:space="preserve">Procedimiento Gestión de Requerimientos PQRSFD ACI-PR-001-V9 </t>
  </si>
  <si>
    <t>Procedimiento Revisión por la Dirección</t>
  </si>
  <si>
    <t>Actas de comité revisión por la dirección
Monitoreo de riesgos trimestral</t>
  </si>
  <si>
    <t>Plan de gestión 2018-2019 autodiagnósticos</t>
  </si>
  <si>
    <t>THU - CON</t>
  </si>
  <si>
    <t>CON - THU</t>
  </si>
  <si>
    <t>Una estrategia de lucha contra la corrupción</t>
  </si>
  <si>
    <t>OBS 31 oct</t>
  </si>
  <si>
    <t xml:space="preserve">Actividad sujeta a la base de datos, caracterización de las partes interesadas de talento humano </t>
  </si>
  <si>
    <t xml:space="preserve">Se actualizó normograma del proceso de THU de  acuerdo a la normatividad vigente y teniendo en cuenta  las observaciones emitidas por la OAJ.  </t>
  </si>
  <si>
    <t>Cronograma de trabajo gestores de integridad 2018</t>
  </si>
  <si>
    <t xml:space="preserve">Se han realizado mesas de trabajo con las áreas para realizar el ajuste del manual de funciones y competencias laborales. Un primer acercamiento se realizó con el Proceso de Financiera para lo cual se trabajo en el diligenciamiento de una Matriz de Ajuste del Manual de Funciones y de Competencias Laborales de la UAERMV. </t>
  </si>
  <si>
    <t>Se solicita ampliación en las fecha de entrega del producto de acuerdo en lo enunciado en color azul en la matriz.</t>
  </si>
  <si>
    <t>Se realizó seguimiento al mapa de riesgos del proceso correspondiente al tercer trimestre 2018.</t>
  </si>
  <si>
    <t xml:space="preserve">Monitoreo al mapa de riesgos del proceso de SIT. </t>
  </si>
  <si>
    <t xml:space="preserve">Una vez se tenga la Matriz de riesgos de los procesos de GSIT, y EGTI  se realizará el informe de seguimiento y monitoreo de riesgos asociados a SIT, pendiente reunión con la OAP para revisar la estructura del artefacto y alienarla con el formato que se presenta ante las otras entidades que solicitan la información.
</t>
  </si>
  <si>
    <t xml:space="preserve">Actividad sujeta a la actualización del Manual de Funciones y Competencias Laborales de la Entidad. </t>
  </si>
  <si>
    <t xml:space="preserve">Se ejecutó el Plan de Bienestar e Incentivos, adoptado con Resolución 283 de 21 de junio de 2018, durante este periodo se desarrollaron las siguientes actividades: 
MES ACTIVIDAD REALIZADA:
Julio Jornada de Vacunación (julio 17-2018).
Septiembre Feria de Emprendimiento y Servicios- integración entre funcionarios y fomento empresarial. 
Resolución 397 del 6 septiembre de 2018 “por la cual se definen los parámetros de los equipos de trabajo 2018”.
Octubre Contrato 495 del 10 de octubre de 2018 suscrito con la Caja de Compensación Familiar COMPENSAR cuyo objeto es “prestar apoyo logístico y operativo con el fin de dar cumplimiento a las obligaciones a cargo de la UAERMV establecidos en el Plan Anual de Estímulos e incentivos vigencia 2018. 
Resolución 429 del 2 octubre de 2018 “por la cual se otorga apoyos educativos”.
Celebración de Halloween 2018 
</t>
  </si>
  <si>
    <t xml:space="preserve">Se ha adelantado contrato medición de clima de laboral una vez se realice la medición se realizara la aplicación de la estrategia. </t>
  </si>
  <si>
    <t>Se ha adelanto el contrato de medición de clima laboral, una vez se realice la medición se realizara la aplicación de la estrategia.  Actividad sujeta a la medición de clima laboral.</t>
  </si>
  <si>
    <t>Desde Talento Humano se gestionó la Incorporación de una buena practica de FONADE denominada "arboles de Integridad"  programada para diciembre 2018.</t>
  </si>
  <si>
    <t xml:space="preserve">Se debe elaborar un documento en el cual se interrelacionen las siguientes variables: plataforma estratégica de la entidad , como se articula con los demás planes de talento humano, la identificación de los principales temas del área. </t>
  </si>
  <si>
    <t>Procedimiento de evaluación de  capacitaciones  (satisfacción y eficacia)</t>
  </si>
  <si>
    <t>Se requiere realizar gestión con el área de Comunicaciones y Sistemas.
Se recogerá las bases de datos de las actividades desarrolladas en el proceso para documentar el paso a paso de cada actividad.</t>
  </si>
  <si>
    <t xml:space="preserve">Se actualizó el procedimiento de desvinculación del personal, teniendo en cuenta las causales de desvinculación y la normatividad  vigente. Además se elaboró un formato de paz y salvo para la entrega de cargos de funcionarios públicos. </t>
  </si>
  <si>
    <t>http://www.umv.gov.co/sisgestion2017/Documentos/APOYO/THU/THU-PR-003_V4.0_PROCEDIMIENTO_DESVINCULACION_DE_PERSONAL.xls</t>
  </si>
  <si>
    <t>El Plan Institucional de Capacitación –PIC, adoptado mediante Resolución 287 del 25 de junio de 2018, está en ejecución, una parte mediante el Contrato 496 del 11 de octubre de 2018 suscrito con BRITISH COUNCIL- Consejo Británico por medio del cual se dictará un curso en idioma inglés, y se desarrollará en un tiempo estimado de (6) meses y los demás temas contemplados en el PIC se han desarrollado a través de contratación directa con diferentes instituciones académicas, dirigidos para los empleados de carrera administrativa y de libre nombramiento y remoción.</t>
  </si>
  <si>
    <t>Se tiene contemplado en el PIC 2019 establecer una actividad relacionada con la celebración del DIA DEL SERVIDOR PÚBLICO.</t>
  </si>
  <si>
    <t xml:space="preserve">Se encuentra link del sistema te Bogotá Te Escucha" como canal oficial de interposición de PQRS. </t>
  </si>
  <si>
    <t>Se encuentra en la parte inferior derecho  página web la línea de atención gratuita del Distrito "Línea 195", como canal para la atención de hechos de corrupción.</t>
  </si>
  <si>
    <t xml:space="preserve">
https://www.umv.gov.co/portal/pqrsfd/</t>
  </si>
  <si>
    <t>https://www.umv.gov.co/portal/</t>
  </si>
  <si>
    <t xml:space="preserve">Se encuentra en proceso de actualización los siguientes procedimientos:
• Incorporar, registrar y clasificar los documentos que se producen, gestionan y tramitan en la UAERMV 
• Organización y transferencia documental primaria
• Acceso y consulta de los documentos
• Organización y transferencia documental secundaria
</t>
  </si>
  <si>
    <t>Se encuentra en proceso de actualización los siguientes procedimientos:
• Incorporar, registrar y clasificar los documentos que se producen, gestionan y tramitan en la UAERMV 
• Organización y transferencia documental primaria
• Acceso y consulta de los documentos
• Organización y transferencia documental secundaria</t>
  </si>
  <si>
    <t xml:space="preserve">Matriz de riesgos del proceso revisada y actualizada - Inventario de activos de información </t>
  </si>
  <si>
    <t>Se cuenta con el enlace en la página web de la entidad SDQS "Bogotá te escucha", así como la información requerida para la ciudadanía, como canal oficial de interposición de PQRS.</t>
  </si>
  <si>
    <t>Se realizó un informe de evaluación de la suficiencia de los canales de atención a la ciudadanía de la Entidad, y una propuesta de plan de mejoramiento.</t>
  </si>
  <si>
    <t>https://www.umv.gov.co/portal/pqrsfd/</t>
  </si>
  <si>
    <t xml:space="preserve">Documento Informe de Tabulación de Encuestas de Satisfacción. 
Informe evaluación de la suficiencia de los canales de atención a la ciudadanía y Plan de Mejoramiento </t>
  </si>
  <si>
    <t>En proceso de revisión manual de atención a la ciudadanía, para determinar los mecanismo de atención a población preferente.</t>
  </si>
  <si>
    <t xml:space="preserve">En lo relacionado con la socialización de buenas practicas se realizó una actividad con dos trovadores quienes divulgaron los nuevos valores de integridad en toda la Entidad y se tiene programado para el mes de diciembre realizar una actividad denominada  "arboles de integridad".
Pendiente de actualizar manual de ética por el de Integridad. </t>
  </si>
  <si>
    <t xml:space="preserve">Por parte de la gerencia GASA se elaboró documento con las debilidades y fortalezas de la participación  en la implementación de la Política de Participación Ciudadana, individualizando cada uno de los ciclos de gestión (Participación en el diagnóstico, la formulación e implementación). </t>
  </si>
  <si>
    <t>Se identificaron siete partes interesadas de las cuales se caracterizaron y priorizaron los actores correspondientes; partiendo de esto se programaron y ejecutaron 10 sesiones de dialogo con las Partes Interesadas. (internas y externas) lo cual arrojó como resultado la captura de expectativas y sus productos derivados.</t>
  </si>
  <si>
    <t>De acuerdo al producto esperado, se elaboraron los siguientes documentos: 
-Identificación, caracterización y priorización de las Partes Interesadas. 
-Un informe de las sesiones.  
de captura de expectativas. 
-Análisis de Captura de Expectativas.</t>
  </si>
  <si>
    <t>Este documento se encuentra en continua actualización. Para corte 31 de octubre 2018 el PIPC se encuentra en versión 4.</t>
  </si>
  <si>
    <t xml:space="preserve">Socializar e informar a la comunidad sobre las intervenciones de la entidad. </t>
  </si>
  <si>
    <t xml:space="preserve">Soportes debidamente diligenciados por CIV. </t>
  </si>
  <si>
    <t>Formato de satisfacción de Partes Interesadas.</t>
  </si>
  <si>
    <t>Se citó a reunión el martes 27 de noviembre entre las partes para revisión del formato de Encuesta de satisfacción</t>
  </si>
  <si>
    <t>* Se realizan comités desarrollados desde la STPI y de la Gerencia de Producción realizando los seguimientos a los procesos contractuales en ejecución, liquidación y en elaboración.</t>
  </si>
  <si>
    <t>Se va a realizar una consulta para definir esta aplicabilidad</t>
  </si>
  <si>
    <t>Se realizó un primer avance respecto a la estructuración de la base de datos de caracterización, se realizó acercamiento con el proceso de SIT para identificar variables de  base de datos dentro del marco del SIGEP , se tiene programada reunión miércoles 28 noviembre con personal del SIGEP para determinar las variables de bases de datos.</t>
  </si>
  <si>
    <t>se realizó la medición de satisfacción del 1 semestre, esta para el mes de enero generar el del 2 semestre de 2018.</t>
  </si>
  <si>
    <t xml:space="preserve">Registro fotográfico divulgación Código de Integridad </t>
  </si>
  <si>
    <t xml:space="preserve">Los gestores de Integridad cuentan con un cronograma de trabajo el cual está en ejecución y contempla las siguientes  actividades: Socializar los nuevos valores de integridad en todos los niveles de la organización, Actualizar la resolución de constitución del grupo de gestores de ética por el de gestores de integridad, Alinear el Manual de Ética institucional con el Código de Integridad del Servicio Público del Distrito. 
Los gestores de integridad asistieron a un taller ruta de la cultura de integridad organizado por la Presidencia de la Republica.
</t>
  </si>
  <si>
    <t>formulación de la programación presupuestal</t>
  </si>
  <si>
    <t>El Programa de entorno laboral saludable  se encuentra en un avance del 60% respecto a su estructuración entre las acciones desarrolladas se encuentra(diagnóstico de condiciones laborales, procedimientos para trabajos de alto riesgo, seguimiento a las enfermedades laborales, mediciones material particulado, capacitaciones en SST existentes, entre otras).</t>
  </si>
  <si>
    <t xml:space="preserve">Se realizó mesa de trabajo con el proceso de SIT con el fin establecer  un plan de trabajo frente a  transferencia de conocimiento.
Se programará mesa de trabajo con el asesor Cesar Godoy para determinar estrategias en el tema en cuestión. </t>
  </si>
  <si>
    <t>Se elaboró cuestionario para aplicar después de la inducción y  reinducción para el funcionarios nuevos que ingresaron a la Entidad por medio de la Convocatoria 431 de 2016.</t>
  </si>
  <si>
    <t xml:space="preserve">Se elaboró cuestionario para aplicar después de la inducción y  reinducción para el funcionarios nuevos que ingresaron a la Entidad por medio de la Convocatoria 431 de 2016.Se realizó inducción- reinducción en Seguridad y Salud en el Trabajo a todos los colaboradores de la Entidad. </t>
  </si>
  <si>
    <t xml:space="preserve">Se realizará una socialización sobre la metodología para la concertación de compromisos laborales de conformidad con la Resolución 565 de 2016 "Por la cual se establece el Sistema Tipo de Evaluación del Desempeño Laboral de los empleados públicos de carrera administrativa y en periodo de prueba". </t>
  </si>
  <si>
    <t>Descripción de la implementación de  las actividades: El Plan Institucional de Capacitación –PIC, adoptado mediante Resolución 287 del 25 de junio de 2018, está en ejecución una parte mediante el Contrato 496 del 11 de octubre de 2018 suscrito con BRITISH COUNCIL- Consejo Británico por medio del cual se dictará un curso en idioma inglés, y se desarrollará en un tiempo estimado de (6) meses y los demás temas contemplados en el PIC se han desarrollado a través de contratación directa con diferentes instituciones académicas, dirigidos para los empleados de carrera administrativa y de libre nombramiento y remoción.</t>
  </si>
  <si>
    <t>Dentro del cronograma de actividades del PIC 2018 se realizó una capacitación  en lenguaje claro con el fin  de sensibilizar a los colaboradores que sobre las características del buen servicio en el marco de la Política de Servicio al Ciudadano  en alianza con la Veeduría Distrital.</t>
  </si>
  <si>
    <t xml:space="preserve">Para este periodo en lo concerniente a socializar los nuevos valores de integridad en todos los niveles de la organización. la actividad se cumplió a cabalidad. Para lo cual se hizo una actividad con dos troveros que hicieron una presentación en donde socializaron los nuevos valores. Esta actividad se realizó en la sede operativa y en los dos pisos de la sede administrativa de la Calle 26. 
</t>
  </si>
  <si>
    <t xml:space="preserve">El Proceso de SIT cuenta con 13 Políticas de seguridad de la información:
1.Documento  política de protección contra software nocivo ( aprobada  y en proceso de publicación).
2. Documento política de protección y respaldo de la información. (aprobada  y en proceso de publicación).
3.Documento política del escritorio limpio y bloqueo de pantalla. (aprobada  y en proceso de publicación).
4. Documento políticas de tratamiento y manejo de datos personales. (aprobada , ajustada y en proceso de firmas).
5.Documento  políticas de navegación en internet. (aprobada y socializada).
6.Documento Políticas Generales de Tecnología y Seguridad de la Información y Comunicación ( elaborada, revisada y en ajustes).
8.Documento  política de responsabilidades operacionales y control de cambios. (ajustes )
9.Documento  políticas de seguridad de activos de información. (elaborada, aprobada) se han realizado mesas de trabajo con OAP para su comprobación. 
10.Documento política de protección durante la navegación (elaborada, revisada y en ajustes)
11. Documento  política  de manejo y seguridad de medios y documentación. (Documento pendiente de actualizar, de acuerdo a cronograma de trabajo).
12.Documento política de seguridad del comercio electrónico (Documento pendiente de actualizar, de acuerdo a cronograma de trabajo)
13.Documento política para el buen uso del correo electrónico institucional. (Documento pendiente de actualizar, de acuerdo a cronograma de trabajo).
14. Documento otras políticas de seguridad (Documento pendiente de actualizar, de acuerdo a cronograma de trabajo).
</t>
  </si>
  <si>
    <t>Política de navegación en internet publicada en el SISGESTION</t>
  </si>
  <si>
    <t>La actividad se cumplió a cabalidad. Para lo cual se hizo una actividad en el mes de mayo con dos troveros que hicieron una presentación en donde socializaron los nuevos valores. Esta actividad se realizo en la sede operativa y en los dos pisos de la sede administrativa de la Calle 26</t>
  </si>
  <si>
    <t>Registro fotográfico de la actividad Valores de Integridad</t>
  </si>
  <si>
    <t xml:space="preserve">Para este periodo en lo concerniente a socializar los nuevos valores de integridad en todos los niveles de la organización. la actividad se cumplió a cabalidad. Para lo cual se hizo una actividad con dos troveros que hicieron una presentación en donde socializaron los nuevos valores. Esta actividad se realizó en la sede operativa y en los dos pisos de la sede administrativa de la Calle 26. </t>
  </si>
  <si>
    <t>Registro fotográfico de la actividad valores de Integridad</t>
  </si>
  <si>
    <t xml:space="preserve">Durante este periodo se recibió por parte del Archivo Distrital  Oficio  No 20181120146322 de 19-10-2018 relacionado con  la  Convalidación de las Tablas de Retención Documental  de la UAERMV en el cual se aprueban las TRDs por parte del Consejo Distrital de Archivos, así mismo,  esta entidad  determinó que el instrumento archivístico presentado cumple con los requisitos exigidos por el AGN y se encuentra de acuerdo con la normativa archivística vigente. </t>
  </si>
  <si>
    <t>SIG-PR-001 Procedimiento Control de Información Documentada</t>
  </si>
  <si>
    <t xml:space="preserve">Se solicita replantear la actividad "transferencias primarias y secundarias realizadas" por "Cronograma de Transferencias primarias elaborado" debido a que la transferencias secundarias están sujeta a la elaboración de inventarios, clasificación archivos y elaboración de TVDs. </t>
  </si>
  <si>
    <t xml:space="preserve">Del 01 de Enero al 30 de Octubre de 2018 se ha realizado la entrega de volantes predio a predio informando a la comunidad sobre las intervenciones antes de iniciar; para las intervenciones diurnas se ha entregado 7943 volantes, en las intervenciones nocturnas se ha entregado 8275; para un total de 16218.
De igual forma se han realizado reuniones con comunidad a fin de ser informados de las intervenciones y tratar otros temas de importancia para la comunidad; del 01 de enero al 30 de octubre se han realizado 295 reuniones con 2319 asistentes.
</t>
  </si>
  <si>
    <t>Se realizó mesa de trabajo con la Oficina Asesora de Jurídica con el fin de ajustar y actualizar el Procedimiento Gestión de Requerimientos PQRSFD  ACI-PR-001-V9 teniendo en cuenta  el desistimiento tácito.</t>
  </si>
  <si>
    <t xml:space="preserve">Se elaboró encuesta de satisfacción a la ciudadanía y se empezó a aplicar a partir del 6 de noviembre de 2018, en diciembre 2018 se entregará  un informe sobre los resultados de la encuesta. </t>
  </si>
  <si>
    <t>Se elaboró ficha de para medir la satisfacción de las partes interesadas. Sin embargo, y por sugerencia del gerente GASA la ficha mencionada integrará algunos ítems en la Encuesta de satisfacción que se aplica a la comunidad.</t>
  </si>
  <si>
    <t>Registro fotográfico socialización valores de integridad.</t>
  </si>
  <si>
    <t>DESI</t>
  </si>
  <si>
    <t>DESI - CMG</t>
  </si>
  <si>
    <t>PRO - DESI</t>
  </si>
  <si>
    <t>DESI - THU - OCI</t>
  </si>
  <si>
    <t xml:space="preserve">ACI - CDI </t>
  </si>
  <si>
    <t>GDO - SIP - DESI</t>
  </si>
  <si>
    <t>DESI - PDV - PRO - IMV</t>
  </si>
  <si>
    <t xml:space="preserve">CON - DESI - PDV - PRO - IMV </t>
  </si>
  <si>
    <t>IMV - SAP - DESI</t>
  </si>
  <si>
    <t>DESI - OCI - THU</t>
  </si>
  <si>
    <t xml:space="preserve">Gerencia GASA / Gerencia de Intervención / Oficina Asesora Planeación </t>
  </si>
  <si>
    <t>DESI- CMG</t>
  </si>
  <si>
    <t>Seguimiento enero 30 de 2019</t>
  </si>
  <si>
    <t>Se realizó la actualización del Plan de Participación Ciudadana en el mes de septiembre 2018</t>
  </si>
  <si>
    <t>PLAN DE GESTIÓN DE CALIDAD UMV</t>
  </si>
  <si>
    <t>Dentro del marco de implementación del SIGEP en la entidad se evaluará la posibilidad de incluir en en aplicativo la caracterización de las partes interesadas de acuerdo a las variables y  requisitos de la norma.</t>
  </si>
  <si>
    <t>Se solicita ampliación en las fecha de entrega del producto de acuerdo en lo enunciado  en la matriz.</t>
  </si>
  <si>
    <t>La elaboración del procedimiento está sujeta a la caracterización de partes interesadas una vez se cuente con las bases de datos de los funcionarios, colaboradores  caracterizada se establecera el procedimiento.
Se solicita ampliar la fecha de entrega a 30 de abril de 2019</t>
  </si>
  <si>
    <t xml:space="preserve">Se remitió por memorando normograma del proceso actualizado. </t>
  </si>
  <si>
    <t>Memorando respuesta oficina Asesora Juridica 20181400047983</t>
  </si>
  <si>
    <t>Se solicita ampliación en las fecha de entrega del producto para septiembre 30 de 2019.</t>
  </si>
  <si>
    <t>Se revisó y ajustó el El MFC de acuerdo a las directrices vigentes, se encuentra terminado y  en revisión en  la Secretaria General . Fecha prevista de entrega 15 de febrero</t>
  </si>
  <si>
    <t>En el mes de diciembre se realizo el monitoreo de los riesgos identificados en el Mapa de riesgos del proceso SIT</t>
  </si>
  <si>
    <t>En el mes de diciembre se realizo el monitoreo de los riesgos identificados en el Mapa de riesgos del proceso SIT. En el mes de enero se elaboraron los mapas de riesgos de los procesos GSIT y EGTI, los cuales se encentran en revisión por parte de la Oficina Asesora de Planeación.</t>
  </si>
  <si>
    <t>Actividad que se materializará una vez se cuente con el  estudio de rediseño institucional sujeto, se debe realizar un estudio de las funciones de trabajadores oficiales y definir con claridad el perfil de los T.O. (Sandra Pinilla ).</t>
  </si>
  <si>
    <t xml:space="preserve">Se ejecutó el Plan de Bienestar e Incentivos, adoptado con Resolución 283 de 21 de junio de 2018 la fecha prevista para dar cierre es  el 25 de marzo de 2019. </t>
  </si>
  <si>
    <t>Plan de Bienestar e incentivos 2018</t>
  </si>
  <si>
    <r>
      <t xml:space="preserve">Programa de entorno laboral saludable </t>
    </r>
    <r>
      <rPr>
        <sz val="10"/>
        <color theme="5" tint="-0.249977111117893"/>
        <rFont val="Arial"/>
        <family val="2"/>
      </rPr>
      <t>implementado</t>
    </r>
  </si>
  <si>
    <t xml:space="preserve">Se entregó un documento informe de implementación del SST en la entidad. </t>
  </si>
  <si>
    <t>Documento Programa entorno saludable Manual conforme a los lineamientos de SST diciembre 15 de 2018
Documento borrador con formato de estilos saludables.</t>
  </si>
  <si>
    <t xml:space="preserve">Se realizó el dia 21 de diciembre de 2018 actividad tendiente a  la mejora de clima laboral en la entidad. 
Se celebraron dos contratos para la medición de clima laboral.
Una vez se realice la medición del clima laboral se elabora la estrategia de intervención. </t>
  </si>
  <si>
    <t xml:space="preserve">*Se solicita ampliación en las fecha para  30 de abril de 2019 de entrega del producto 
*actas de aistencia o registro fotografico.
 Contratos de clima laboral. </t>
  </si>
  <si>
    <t>Actas de asistencia, evidencia fotogrfica.</t>
  </si>
  <si>
    <t>Se solicita ampliación en las fecha de entrega del producto de acuerdo en lo enunciado en la matriz.
Para la formulación del PIC 2019 se incorporará  se actividades de transferencia de conocimiento.</t>
  </si>
  <si>
    <t>Se implementó programa de inducción y reinducción a todos los funcionarios que ingresaron a la Entidad durante el segundo semestre 2018.</t>
  </si>
  <si>
    <t xml:space="preserve">actas de inducción y reinducción </t>
  </si>
  <si>
    <t xml:space="preserve">Se encuentra en proceso de formulación Plan estratégico de Talento Humano. </t>
  </si>
  <si>
    <t xml:space="preserve">Se solicita ampliación en las fecha de entrega del producto </t>
  </si>
  <si>
    <t xml:space="preserve">Para este periodo en lo concerniente a socializar los nuevos valores de integridad en todos los niveles de la organización. la actividad se cumplio a cabailidad. Para lo cual se hizó una actividad con dos troveros que hicieron una presentacion en donde socializaron los nuevos valores. Esta actividad se realizó en la sede operativa y en los dos pisos de la sede administrativa de la Calle 26. </t>
  </si>
  <si>
    <t xml:space="preserve"> Se realizó una actividad denominada  "arboles de integridad".</t>
  </si>
  <si>
    <t>actas de asistencia</t>
  </si>
  <si>
    <t>Se requiere revisar con la OAP la fecha de cierre de la actividad</t>
  </si>
  <si>
    <t xml:space="preserve">El grupo de talento humano  elaborará  un cronograma de trabajo para realizar la actualización de procedimientos , analizar la viabilidad de los documentos y posterir  socialización </t>
  </si>
  <si>
    <t>Se solicita ampliación en las fecha de entrega del producto.</t>
  </si>
  <si>
    <t xml:space="preserve">Se tiene previsto incluir  en la formulación  del PIC 2019  un capitulo  alusivo  al tema gestión del conocimiento. </t>
  </si>
  <si>
    <t>actas de inducción y reinducción.</t>
  </si>
  <si>
    <t>Se solicita ampliación en las fecha de entrega del producto</t>
  </si>
  <si>
    <t xml:space="preserve">Se implementó  cronograma de actividades previstas en el PIC 2018. </t>
  </si>
  <si>
    <t xml:space="preserve">Soportes actividades realizadas. </t>
  </si>
  <si>
    <t>se socializó la metodologia para la concertación de compromisos laborales de conformidad con la Resolución 565 de 2016 "Por la cual se establece el Sistema Tipo de Evaluación del Desempeño Laboral de los empleados públicos de carrera administrativa y en periodo de prueba". 
Se encuentra en proceso la elaboración de un manual para la evaluación y seguimiento al desempeño laboral el cual comtemplará la inclusión de la metodologia para tal fin.</t>
  </si>
  <si>
    <t>actas de socialización 
Se solicita ampliación en las fecha de entrega del producto de acuerdo en lo enunciado en la matriz.</t>
  </si>
  <si>
    <r>
      <t xml:space="preserve">Procedimiento </t>
    </r>
    <r>
      <rPr>
        <sz val="10"/>
        <color theme="3" tint="-0.249977111117893"/>
        <rFont val="Arial"/>
        <family val="2"/>
      </rPr>
      <t>(manual)</t>
    </r>
    <r>
      <rPr>
        <sz val="10"/>
        <rFont val="Arial"/>
        <family val="2"/>
      </rPr>
      <t xml:space="preserve"> de evaluación y seguimiento al desempeño</t>
    </r>
  </si>
  <si>
    <t>se actualizó formato para la EDL.
Se encuentra en proceso la elaboración de un manual para la evaluación y seguimiento al desempeño laboral el cual comtemplará la inclusión de la metodologia para tal fin.</t>
  </si>
  <si>
    <t>Se solicita ampliación en las fecha de entrega del producto de acuerdo en lo enunciado en la matriz.</t>
  </si>
  <si>
    <t xml:space="preserve">En el mes de noviembre de 2018 se aprobó y publicó la política  
1. SIT-DI-003-V1 Política de Navegación en Internet, en el mes de diciembre se aprobaron las políticas 
2. EGTI-DI-001-V1 Política de Protección de Datos Personales,
3. GSIT-DI-001-V1 Políticas de seguridad de protección y respaldo de información,
4. GSIT-DI-002-V1 Política de Seguridad para la Gestión de Contraseñas, 
5. GSIT-DI-003-V1 Políticas de escritorio limpio y bloqueo de pantallas, 
6. GSIT-DI-004-V1 Política de Protección Contra Software Nocivo,  7. GSIT-DI-005-V1 Política buen uso de correo institucional, 
8. GSIT-DI-006-V1 Política de Responsabilidades y Control de Cambios, las cuales fueron socializadas por charlas y tips informativos. 	</t>
  </si>
  <si>
    <t xml:space="preserve">Con la actualización de la plataforma estratégica de la Entidad se ajustó la caracterización del proceso y se determinaron los procesos objeto de actualización de acuerdo al ciclo PHVA. </t>
  </si>
  <si>
    <t>Cronograma de Transferencias primarias elaborado 
Transferencias primarias y secundarias realizadas</t>
  </si>
  <si>
    <t xml:space="preserve">El cronograma de tranferencias primarias se encuentra en proceso de elaboración. </t>
  </si>
  <si>
    <t xml:space="preserve">Se realizó la actualización de la matriz de riesgos del proceso para la vigencia 2019 acorde con la guia para la administración de los riesgos de gestión, corrupción y seguridad digital y el diseño de controles en las entidades públicas. </t>
  </si>
  <si>
    <t xml:space="preserve">Se debe revisar y ajustar el procedimiento de acuerdo a la nueva actualización de ORFEO  ya que se deben redefinir y ajustar  varias actividades de  acuerdo a la nueva funcionalidad del sistema. 
Se solicita ampliar la fecha de acuerdo a lo enunciado en la matriz. </t>
  </si>
  <si>
    <t>El manual de atención al ciudadano se encuentra en revisión por parte del grupo de responsabilidad social de GASA, se espera entregar el manual revisado y ajustado para finales  de febrero 2019.</t>
  </si>
  <si>
    <t xml:space="preserve">La "Encuesta Satisfacción Atención al Ciudadano", se aplicó durante el último bimestre del 2018 a los ciudadanos que recibieron respuesta a las peticiones interpuestas en la Entidad por alguno de los canales establecidos para este fin </t>
  </si>
  <si>
    <t>esta en proceso de elaboración Manual para la evaluación y segumiento al desempeño se evaluará la posibilidad de  incluir dentro de la concertación de los compromisos laborales - competencias comunes relacionadas con servicio al ciudadano.</t>
  </si>
  <si>
    <t xml:space="preserve">Se remitieron los informes mensuales de seguimiento a peticiones en los cuales se presenta una descripción de los tiempos promedios de respuesta a las peticiones de acuerdo a lo establecido en la norma. </t>
  </si>
  <si>
    <t>Se emite mensualmente un informe mensual de requerimientos ciudadanos atendidos por la unidad administrativa especial de rehabilitación y mantenimiento vial, remitido a la Veeduría Distrital en cumplimiento de la Circular 006 de 2017.  A partir del ultimo trimestre 2018 Se presentó mejoró en la oportunidad de las respuestas a los requerimientos, teniendo en cuenta que en el mes de enero se reportaron 24 días y en el mes de noviembre 7 días en los tiempos promedio de respuesta".</t>
  </si>
  <si>
    <t xml:space="preserve">Se llevó a cabo reunión el martes 27 de noviembre entre las partes (GI, GASA, OAP) para revisión del formato de Encuesta de satisfacción. Se concluye que las preguntas establecidas en el formato son apropiadas y desde la Gerencia GASA se incluyó la calificación de la ciudadania en escala de 1 a 5, siendo 1 el puntaje más bajo y 5 el más alto, esto se hizo con el fin de evidenciar  si es necesario o no implementar mejoras en las intervenciones según el puntaje obtenido en dicha calificación. De igual manera se vio necesario incluir una pregunta adicional sobre los canales de comunicación que utiliza la UMV de acceso a la comunidad. Dicho ajuste se deja listo en el presente mes de noviembre por parte de la Gerencia GASA se realizará en febrero 2019. </t>
  </si>
  <si>
    <t>Reporte a 31 de julio de 2018: En el Diplomado en Sistemas Integrados de Gestión con énfasis en Auditoría de Calidad, cursado entre marzo y mayo de 2018,  se capacitaron profesionales del área técnica con quienes se trabajará este procedimiento en el segundo semestre de  2018, en coordinación con OAP. 
Reporte a 30 de noviembre de 2018: OCI no tiene conocimiento del avance en esta actividad dado que no fue convocada a participar en reuniones para tratar esta acción.</t>
  </si>
  <si>
    <r>
      <t xml:space="preserve">Reporte a 31 de julio de 2018: </t>
    </r>
    <r>
      <rPr>
        <sz val="11"/>
        <rFont val="Arial Narrow"/>
        <family val="2"/>
      </rPr>
      <t xml:space="preserve">En el Diplomado en Sistemas Integrados de Gestión con énfasis en Auditoría de Calidad, cursado entre marzo y mayo de 2018,  se capacitó personal de diferentes procesos de la entidad. 
A la fecha no se conocen los resultados de esta capacitación.
</t>
    </r>
    <r>
      <rPr>
        <b/>
        <sz val="11"/>
        <rFont val="Arial Narrow"/>
        <family val="2"/>
      </rPr>
      <t xml:space="preserve">Reporte al 30 de noviembre de 2018: </t>
    </r>
    <r>
      <rPr>
        <sz val="11"/>
        <rFont val="Arial Narrow"/>
        <family val="2"/>
      </rPr>
      <t>OCI tuvo conocimiento (informal) que se formaron 12 auditores internos de calidad que pertenecen a diferentes procesos de la UAERMV; no obstante, acorde con los lineamientos del Departamento Administrativo de la Función Pública-DAFP, las auditorías a sistemas de gestión corresponde ejecutarlas a OAP con el acompañamiento de OCI; a la fecha está pendiente llevar a cabo una reunión OCI - OAP para coordinar la planeación y ejecución de estas auditorías en 2019 con el fin de incluirlas en el plan anual de la vigencia 2019.</t>
    </r>
  </si>
  <si>
    <t>Durante la vigencia 2017 y 2018 se revisó la bateria de indicadores pasando de 62 a 44, sin embargo por el ajuste del mapa de procesos se revisaran nuevamente.</t>
  </si>
  <si>
    <r>
      <rPr>
        <b/>
        <sz val="10"/>
        <rFont val="Arial"/>
        <family val="2"/>
      </rPr>
      <t>OCI:</t>
    </r>
    <r>
      <rPr>
        <sz val="10"/>
        <rFont val="Arial"/>
        <family val="2"/>
      </rPr>
      <t xml:space="preserve"> como aporte a esta acción, en las seis (6) auditorías de gestión ejecutadas al 30 de noviembre, respecto del SIG  se detectaron oportunidades de mejora similares a las anteriores; así mismo se detecto que:
1. La metodología de administración de riesgos de corrupción no se aplica en forma adecuada en la entidad.
2. La implementación de las políticas de seguridad de los sistemas de información deben mejorar a nivel general.
3. No se están suscribiendo actas de cambio de supervisión en los contratos cuando se generan cambios de supervisor.
4. El manual de funciones y competencias laborales debe ser ajustado en varios cargos.</t>
    </r>
  </si>
  <si>
    <t>Manual Calidad - MIPG</t>
  </si>
  <si>
    <t>Los procesos actualizaron los mapa de riesgos para la vigencia 2019, pero estan en proceso de ajuste para que cumplan con los requisitos de la nueva metodologia de riesgos</t>
  </si>
  <si>
    <t>Monitoreo de PAAC con corte a 31 de diciembre.
PAAC vigencia 2019 publicado en la página web</t>
  </si>
  <si>
    <t>www.umv.gov.co/portal/rendicion-d-cuentas/</t>
  </si>
  <si>
    <t xml:space="preserve">DESI - </t>
  </si>
  <si>
    <t xml:space="preserve">Gerencia GASA / Oficina Asesora de Planeación </t>
  </si>
  <si>
    <t>PRIMER RESPONSABLES</t>
  </si>
  <si>
    <t xml:space="preserve">Gerencia GASA </t>
  </si>
  <si>
    <t>RESPONSABLES DE APOYO</t>
  </si>
  <si>
    <t xml:space="preserve">Rendición de cuentas interna vigencia 2018 video- render </t>
  </si>
  <si>
    <t xml:space="preserve">Manual de administración de riesgos </t>
  </si>
  <si>
    <t>Actualizar los planes de acción de los proyectos</t>
  </si>
  <si>
    <t>Fichas de proyectos de inversión actualizadas</t>
  </si>
  <si>
    <t>Subdirección de Producción e Intervención / Subdirección de Mejoramiento Vial</t>
  </si>
  <si>
    <t>NA</t>
  </si>
  <si>
    <t>Oficina de Control Interno / Responsables Directivos</t>
  </si>
  <si>
    <t xml:space="preserve">Implementar encuestas de satisfacción a la ciudadanía
</t>
  </si>
  <si>
    <t>Encuesta de satisfacción a la ciudadanía</t>
  </si>
  <si>
    <t>Oficina Asesora  Jurídica</t>
  </si>
  <si>
    <t>Procedimiento (manual) de evaluación y seguimiento al desempeño</t>
  </si>
  <si>
    <t>Programa de auditoría interna</t>
  </si>
  <si>
    <t>Grupo de auditores internos</t>
  </si>
  <si>
    <t>Revisar en el comité las actividades de control</t>
  </si>
  <si>
    <t>Ejecución del Plan de mejoramiento del SGC</t>
  </si>
  <si>
    <t>Listados de asistencia</t>
  </si>
  <si>
    <t>Oficina Asesora de Planeación / Subdirección de mejoramiento / Secretaría General</t>
  </si>
  <si>
    <t xml:space="preserve"> Informe de evaluación de la suficiencia de los canales de atención a la ciudadanía de la Entidad, y una propuesta de plan de mejoramiento</t>
  </si>
  <si>
    <t xml:space="preserve">Se implementó programa de inducción y reinducción a todos los funcionarios que ingresaron a la Entidad durante el segundo semestre 2018.
Actas de asistencia </t>
  </si>
  <si>
    <t>Se cuenta con un documento políticas de tratamiento y manejo de datos personales ajustada y en proceso revisión por parte de la oficina de Planeación.</t>
  </si>
  <si>
    <t>El proceso de gestión Documental elaboró una matriz sobre el registro de activos de la información  de toda la Entidad, pendiente elaborar acto administrativo.</t>
  </si>
  <si>
    <t xml:space="preserve">Se actualizó Programa de Gestión Documental conforme a los lineamientos del AGN, pendiente aprobación por acto administrativo. </t>
  </si>
  <si>
    <t xml:space="preserve">Se realizó un informe de evaluación de la suficiencia de los canales de atención a la ciudadanía de la Entidad, y una propuesta de plan de mejoramiento, se envió a la Secretaría General para su revisión. </t>
  </si>
  <si>
    <t>Se elaboró Documento política de tratamiento y manejo de datos personales ajustada y en proceso de aprobación por parte de la OAP.</t>
  </si>
  <si>
    <t>contrato para la organización de historias laborales</t>
  </si>
  <si>
    <t>Se encuentra en ejecución contrato No 546 de 2018 por medio del cual se realizará la organización y parametrización de las Historias Laborales</t>
  </si>
  <si>
    <t xml:space="preserve">Caracterización de partes interesadas </t>
  </si>
  <si>
    <t>Dentro del marco de implementación del SIGEP en la entidad se evaluará la posibilidad de incluir en el aplicativo, la caracterización de las partes interesadas de acuerdo a las variables y  requisitos de la norma.</t>
  </si>
  <si>
    <t>Se presenta por la responsable del SG-SST un documento con el avance tipo borrador del programa.</t>
  </si>
  <si>
    <t>Dentro del PIC se tiene un capítulo sobre la evaluación de las capacitaciones</t>
  </si>
  <si>
    <t>Realizar socializaciones  entorno a los  acuerdos de gestión implementando la normatividad vigente y haciendo las capacitaciones correspondientes</t>
  </si>
  <si>
    <t xml:space="preserve">Socialización entorno a la formulación de acuerdos de gestión </t>
  </si>
  <si>
    <t xml:space="preserve">Por medio de la resolución 668 de 2018 se establecieron los lineamientos para la implementación del plan piloto del teletrabajo en la UAERMV. </t>
  </si>
  <si>
    <t>Resolución 668 de 2018</t>
  </si>
  <si>
    <t xml:space="preserve">Se solicita ampliación en las fecha de entrega del producto de acuerdo en lo enunciado  en la matriz. </t>
  </si>
  <si>
    <t xml:space="preserve">Se suscribió contrato para la medición de clima de laboral una vez se realice la medición se realizara la aplicación de la estrategia. </t>
  </si>
  <si>
    <t>Se solicita ampliación en las fecha de entrega del producto de acuerdo en lo enunciado en la matriz. Aplicación del comité de Convivencia.</t>
  </si>
  <si>
    <t>Cronograma de actividades Plan de Bienestar 2018</t>
  </si>
  <si>
    <t>En el mes de diciembre se aprobó la política EGTI-DI-001-V1 Política de Protección de Datos Personales</t>
  </si>
  <si>
    <t>Política EGTI-DI-001-V1 Política de Protección de Datos Personales en SISGESTION.</t>
  </si>
  <si>
    <t>Plan de acción con  relacionadas  acceso a la información</t>
  </si>
  <si>
    <t xml:space="preserve">Flash preventivos sobre la acción disciplinaria </t>
  </si>
  <si>
    <t>Oficina Asesora de Planeación / Secretaría General</t>
  </si>
  <si>
    <t>Definición de la garantías sobre derechos humanos</t>
  </si>
  <si>
    <t xml:space="preserve">Formatos estandarizados para rendición de cuentas </t>
  </si>
  <si>
    <t xml:space="preserve">De acuerdo al periodo estipulado para la ejecución de esta actividad, se programará reunión con las dependencias responsables, con el fin de actualizar los formatos correspondientes. </t>
  </si>
  <si>
    <t xml:space="preserve">Oficina Asesora Jurídica </t>
  </si>
  <si>
    <t>Publicación la información de rendición de cuentas</t>
  </si>
  <si>
    <t>Dentro del marco de implementación del SIGEP en la entidad se evaluará la posibilidad de incluir en  aplicativo la caracterización de las partes interesadas de acuerdo a las variables y  requisitos de la norma.</t>
  </si>
  <si>
    <t>Procesos y procedimientos actualizados  de acuerdo al nuevo mapa de procesos (controles ajustados)</t>
  </si>
  <si>
    <t>Memorando respuesta oficina Asesora Jurídica 20181400047983</t>
  </si>
  <si>
    <t xml:space="preserve">Resolución. Comité Institucional de Gestión y Desempeño Distrito </t>
  </si>
  <si>
    <t xml:space="preserve">*Se solicita ampliación en las fecha para  30 de abril de 2019 de entrega del producto 
*actas de asistencia o registro fotográfico.
 Contratos de clima laboral. </t>
  </si>
  <si>
    <t>Actas de asistencia, evidencia fotográfica.</t>
  </si>
  <si>
    <t>Se realizó la caracterización de partes interesadas, por medio del cual se identificaron aliados estratégicos.</t>
  </si>
  <si>
    <t>La dependencia encargada de esta actividad es la OAP.
GASA, se encarga de identificar las partes interesadas y colaborar en la convocatoria y logística de rendición de cuentas.</t>
  </si>
  <si>
    <t>El producto esperado de esta actividad no incluye presupuesto para ninguna de las iniciativas planteadas dentro del Plan Institucional de Participación Ciudadana, entre ellas : Rendición de cuentas, encuentros ciudadanos, reuniones masivas con comunidad; etc. 
La dependencia encargada de esta actividad es la OAP.
GASA, se encarga de identificar las partes interesadas y colaborar en la convocatoria y logística de rendición de cuentas.</t>
  </si>
  <si>
    <t xml:space="preserve">Actualizar las redes sociales : YouTube, Facebook y Twitter con la información para la rendición de cuentas </t>
  </si>
  <si>
    <t xml:space="preserve">Adelantar diálogos ciudadanos </t>
  </si>
  <si>
    <t>Se sugiere como actividad "adelantar diálogos ciudadanos previos a la rendición de cuentas" y producto "memorias sistematizadas de los diálogos ciudadanos que guíen la rendición de cuentas"</t>
  </si>
  <si>
    <t xml:space="preserve">Realizar revisión para identificar los ciudadanos y organizaciones sociales involucrados en el ejercicio de Rendición de cuentas teniendo en cuenta la caracterización de ciudadanos, usuarios y grupos de interés. </t>
  </si>
  <si>
    <t>actas de asistencia ,registro fotográfico socialización valores de integridad</t>
  </si>
  <si>
    <t>El comité interinstitucional de desarrollo administrativo es una instancia que depende de la Secretaría General, por lo que la implementación de la acción no es de nuestra competencia.</t>
  </si>
  <si>
    <t>La Entidad reporta al Servicio Civil, las vacantes y participa en las convocatorias para el cubrimiento de vacantes. La Entidad hace la verificación de las listas de elegibles administradas por la Comisión Nacional del Servicio Civil cuando es requerido</t>
  </si>
  <si>
    <t xml:space="preserve">Definir y adoptar exámenes de competencias básicas para candidatos a cubrir vacantes temporales o de libre nombramiento y remoción. </t>
  </si>
  <si>
    <t>Procedimiento de evaluación de competencias básicas para los candidatos a cubrir vacantes temporales o de libre nombramiento y remoción.</t>
  </si>
  <si>
    <t xml:space="preserve">En proceso  de elaboración Manual para la evaluación y seguimiento al desempeño laboral. </t>
  </si>
  <si>
    <t>Se cuenta con el procedimiento de formulación y seguimiento a los acuerdos de gestión.</t>
  </si>
  <si>
    <t>Programa de implementación del Teletrabajo en la Entidad.</t>
  </si>
  <si>
    <t>Actualmente la entidad cumple con la obligación de dotar a los trabajadores con derecho a esta.</t>
  </si>
  <si>
    <t>Contrato 404  de 2018 de dotación</t>
  </si>
  <si>
    <t xml:space="preserve">Se realizará actualización al procedimiento de acuerdo a la normatividad vigente. </t>
  </si>
  <si>
    <t xml:space="preserve">Se solicita ampliación en las fecha de entrega del producto de acuerdo en lo enunciado en color azul en la matriz. Manual de desempeño y acuerdo de gestión </t>
  </si>
  <si>
    <t xml:space="preserve">Los gestores de Integridad cuentan con un cronograma de trabajo el cual esta en ejecución y contempla las siguientes actividades: Socializar los nuevos valores de integridad en todos los niveles de la organización, Actualizar la resolución de constitución del grupo de gestores de ética por el de gestores de integridad, Alinear el Manual de Ética institucional con el Código de Integridad del Servicio Público del Distrito. 
</t>
  </si>
  <si>
    <t xml:space="preserve">Los gestores de Integridad cuentan con un cronograma de trabajo el cual esta en ejecución y contempla las siguientes actividades: Socializar los nuevos valores de integridad en todos los niveles de la organización, Actualizar la resolución de constitución del grupo de gestores de ética por el de gestores de integridad, Alinear el Manual de Ética institucional con el Código de Integridad del Servicio Público del Distrito. </t>
  </si>
  <si>
    <t>Revisar e implementar con comunicaciones una estrategia encaminada a la presentación de bienes y rentas</t>
  </si>
  <si>
    <t>MIPG</t>
  </si>
  <si>
    <t>Mediante Resolución 679 del 31 de diciembre de 2018 se adoptó la versión No. 9 del Manual de Contratación, la cual en la sección 5, Numeral 5.2.1.1. se definen los lineamientos generales para la realización de los estudios de sector, especificando que el equipo de costos y estudios económicos de la Entidad, debe realizar el análisis del sector económico y de los oferentes, así como también el estudio de la oferta y de la demanda relacionada con el objeto a contratar, de conformidad con la guía para la elaboración de estudios de sector, expedida por la Agencia Nacional de Contratación - Colombia Compra Eficiente, en la que se comprenden actividades tales como la solicitud de cotizaciones a los posibles oferentes, usos de bases de datos de información, consulta de procesos de selección de otras entidades, y procesos de selección adelantados por la misma entidad.</t>
  </si>
  <si>
    <t>Metodología de rendición de cuentas donde se incluya la identificación de grupos de valor para hagan parte del proceso de rendición de cuentas</t>
  </si>
  <si>
    <t xml:space="preserve">Se realizó plan de mejoramiento de rendición de cuentas (Aprobado por la OCI), que tiene fecha de vencimiento a Junio de 2019. </t>
  </si>
  <si>
    <t>DESI - EGTI</t>
  </si>
  <si>
    <t>DESI - GDO -JUR</t>
  </si>
  <si>
    <t>DESI - CEM</t>
  </si>
  <si>
    <t>DESI -APIC</t>
  </si>
  <si>
    <t>APIC - DESI</t>
  </si>
  <si>
    <t>APIC</t>
  </si>
  <si>
    <t>CEM</t>
  </si>
  <si>
    <t>GDO - DESI</t>
  </si>
  <si>
    <t>GTHU</t>
  </si>
  <si>
    <t>GTHU-PR-026-V2 Procedimiento formulación y seguimiento Acuerdos de Gestión</t>
  </si>
  <si>
    <t>GTHU - APIC - CMG</t>
  </si>
  <si>
    <t xml:space="preserve">APIC - DESI - GTHU </t>
  </si>
  <si>
    <t xml:space="preserve">Se ejecutó el Plan de Bienestar e Incentivos, adoptado con Resolución 283 de 21 de junio de 2018, durante este periodo se desarrollaron las siguientes actividades: 
MES ACTIVIDAD REALIZADA:
Julio Jornada de Vacunación (julio 17-2018).
Septiembre Feria de Emprendimiento y Servicios- integración entre funcionarios y fomento empresarial. 
Resolución 397 del 6 septiembre de 2018 “por la cual se definen los parámetros de los equipos de trabajo 2018”.
Octubre Contrato 495 del 10 de octubre de 2018 suscrito con la Caja de Compensación Familiar APICPENSAR cuyo objeto es “prestar apoyo logístico y operativo con el fin de dar cumplimiento a las obligaciones a cargo de la UAERMV establecidos en el Plan Anual de Estímulos e incentivos vigencia 2018. 
Resolución 429 del 2 octubre de 2018 “por la cual se otorga apoyos educativos”.
Celebración de Halloween 2018 
</t>
  </si>
  <si>
    <t xml:space="preserve">Se ejecutó el Plan de Bienestar e Incentivos, adoptado con Resolución 283 de 21 de junio de 2018, durante este periodo se desarrollaron las siguientes actividades: 
Julio Jornada de Vacunación (julio 17-2018).
Septiembre Feria de Emprendimiento y Servicios- integración entre funcionarios y fomento empresarial. 
Resolución 397 del 6 septiembre de 2018 “por la cual se definen los parámetros de los equipos de trabajo 2018”.
Octubre Contrato 495 del 10 de octubre de 2018 suscrito con la Caja de Compensación Familiar APICPENSAR cuyo objeto es “prestar apoyo logístico y operativo con el fin de dar cumplimiento a las obligaciones a cargo de la UAERMV establecidos en el Plan Anual de Estímulos e incentivos vigencia 2018. 
Resolución 429 del 2 octubre de 2018 “por la cual se otorga apoyos educativos”.
Celebración de Halloween 2018 
</t>
  </si>
  <si>
    <t>CODI - GTHU</t>
  </si>
  <si>
    <t>Caracterización de partes interesadas en GTHU y GCON</t>
  </si>
  <si>
    <t>GTHU - GCON</t>
  </si>
  <si>
    <t>http://www.umv.gov.co/sisgestion2017/Documentos/APOYO/GTHU/GTHU-PR-003_V4.0_PROCEDIMIENTO_DESVINCULAPIGCON_DE_PERSONAL.xls</t>
  </si>
  <si>
    <t>GCON</t>
  </si>
  <si>
    <t>GGCON-MA-001 V9 Manual de contratación</t>
  </si>
  <si>
    <t>GEFI</t>
  </si>
  <si>
    <t>GCON - GEFI - APIC</t>
  </si>
  <si>
    <t>EGTI</t>
  </si>
  <si>
    <t xml:space="preserve">El Proceso de EGTI cuenta con 13 Políticas de seguridad de la información:
1.Documento  política de protección contra software nocivo ( aprobada  y en proceso de publicación).
2. Documento política de protección y respaldo de la información. (aprobada  y en proceso de publicación).
3.Documento política del escritorio limpio y bloqueo de pantalla. aprobada  y en proceso de publicación).
4. Documento políticas de tratamiento y manejo de datos personales. (aprobada , ajustada y en proceso de firmas).
5.Documento  políticas de navegación en internet. (aprobada y socializada).
6.Documento Políticas Generales de Tecnología y Seguridad de la Información y Comunicación ( elaborada, revisada y en ajustes).
8.Documento  política de responsabilidades operacionales y control de cambios. (ajustes )
9.Documento  políticas de seguridad de activos de información. (elaborada, aprobada) se han realizado mesas de trabajo con OAP para su comprobación. 
10.Documento política de protección durante la navegación (elaborada, revisada y en ajustes)
11. Documento  política  de manejo y seguridad de medios y documentación. (Documento pendiente de actualizar, de acuerdo a cronograma de trabajo).
12.Documento política de seguridad del comercio electrónico (Documento pendiente de actualizar, de acuerdo a cronograma de trabajo)
13.Documento política para el buen uso del correo electrónico institucional. (Documento pendiente de actualizar, de acuerdo a cronograma de trabajo).
14. Documento otras políticas de seguridad (Documento pendiente de actualizar, de acuerdo a cronograma de trabajo).
</t>
  </si>
  <si>
    <t>APIC - GDO - EGTI</t>
  </si>
  <si>
    <t>Se realizó seguimiento al mapa de riesgos del proceso EGTI correspondiente al tercer trimestre 2018.</t>
  </si>
  <si>
    <t>Matriz de seguimiento a riesgos EGTI.</t>
  </si>
  <si>
    <t>EGTI / GTHU</t>
  </si>
  <si>
    <t>Informe de rendición de cuentas con información de interés al ciudadano</t>
  </si>
  <si>
    <t xml:space="preserve">Luego de conocer los resultados de la encuesta realizada para priorizar los temas de interés para la ciudadanía, estos  se incluyeron dentro de la presentación y el informe de rendición de cuentas. </t>
  </si>
  <si>
    <t xml:space="preserve">Se difundió a través de redes sociales como Facebook y Twitter todo lo relacionado a Rendición de Cuentas 2017, y en YouTube se dispusieron los videos que iban a ser presentados en la Audiencia Pública. Es importante mencionar que se proyectó en vivo la Audiencia Pública y para que este ejercicio fuera posible, fue necesario contar con los tres canales anteriormente mencionados. </t>
  </si>
  <si>
    <t xml:space="preserve">El Manual de Interventoría y Supervisión se ajustó de acuerdo a la normatividad vigente y los lineamientos impartidos por Colombia Compra Eficiente. El documento se encuentra terminado y en revisión en la Secretaria General. </t>
  </si>
  <si>
    <t>DESI- CEM</t>
  </si>
  <si>
    <t xml:space="preserve">DESI - CEM </t>
  </si>
  <si>
    <t>Realizar la revisión y ajuste del procedimiento " APIC-PR-001-V9 Procedimiento Gestión de Requerimientos PQRSFD", con el fin de incluir de ser necesario las acciones a tomar en caso de configurarse el desistimiento tácito</t>
  </si>
  <si>
    <t>APIC - JUR</t>
  </si>
  <si>
    <t xml:space="preserve">APIC - JUR </t>
  </si>
  <si>
    <t>APIC-PR-001-V9 Procedimiento Gestión de Requerimientos PQRSFD</t>
  </si>
  <si>
    <t xml:space="preserve">Procedimiento Gestión de Requerimientos PQRSFD APIC-PR-001-V9 </t>
  </si>
  <si>
    <t>APIC - CODI</t>
  </si>
  <si>
    <t xml:space="preserve">APIC - CODI </t>
  </si>
  <si>
    <t>APIC - GTHU</t>
  </si>
  <si>
    <t>Conocer y considerar los lineamientos institucionales macro relacionados con la entidad, emitidos por Función Pública, CNSC, EAPIC o Presidencia de la República.</t>
  </si>
  <si>
    <t>CODI - GTHU - CEM</t>
  </si>
  <si>
    <t>APIC - CEM</t>
  </si>
  <si>
    <t>http://www.umv.gov.co/sisgestion2017/Documentos/APOYO/GTHU/GTHU-PR-003_V4.0_PPMQCEDIMIENTO_DESVINCULAPICON_DE_PERSONAL.xls</t>
  </si>
  <si>
    <t>PIV - PPMQ - IMV</t>
  </si>
  <si>
    <t xml:space="preserve">APIC </t>
  </si>
  <si>
    <t>CEM - GTHU</t>
  </si>
  <si>
    <t>JUR - GTHU - GCON</t>
  </si>
  <si>
    <t>Solicitud de designación de enlaces 2018 20181500059303 
Solicitud de designación de enlaces 2019 20191500013773</t>
  </si>
  <si>
    <t>ITB</t>
  </si>
  <si>
    <t>REQUISITOS MIPG - ITB</t>
  </si>
  <si>
    <t>MIPG - ITB</t>
  </si>
  <si>
    <t>Plan de accion 2019 formulado.</t>
  </si>
  <si>
    <t>Perfil Construido en los estudio previos de los abogados contratistas de la OAJ.</t>
  </si>
  <si>
    <t xml:space="preserve">Se elaboraron los estudios previos de los abogados internos de la Unidad, cuyas actividades estan relacionadas  con la  defensa judicial. Evidencias en los respectivos contratos. </t>
  </si>
  <si>
    <t>Actividad que van desarrollando los abogados contratistas para posteriormente consolidar en  en la base de datos</t>
  </si>
  <si>
    <t>Se formulo el indicador de Prevención de daño antijurídico ( trámite de solictudes de conciliación) con periodicidad semestral  Al ser semestral no se presenta en este seguimiento avance del indicador .</t>
  </si>
  <si>
    <t>Se hizo la verificación de las políticas que han aprobado el Comité de Conciliación  en los últimos 10 años para el alistamiento del dossier</t>
  </si>
  <si>
    <t>Esta actividada es de carácter permanente. A la fecha se han reportado   6 fichas tecnicas revisadas por la Secretaria Tecnica del Comité de Concilación en las que se verificó la inclusión de antecedentes del mismo tema en otros Comites de Conciliación realizados en la UMV.</t>
  </si>
  <si>
    <t>Fichas Tecnicas de Comité de Conciliación.</t>
  </si>
  <si>
    <t>A la fecha se esta adelantando la revision de una accion de repeticion por un pago de una sentencia judicial  realizado en el mes de enero de 2019.</t>
  </si>
  <si>
    <t>Analisis de la informacion existente.</t>
  </si>
  <si>
    <t xml:space="preserve">Informe en elaboracion </t>
  </si>
  <si>
    <t>Las políticas de prevención no tienen plan de acción ya que no es una dependencia de la estructura orgánica de la UMV. 
La  UMV a traves de la OAJ   se encuentra realizando el diagnóstico dela Politica de Defensa Judicial</t>
  </si>
  <si>
    <t xml:space="preserve">Diagnostico . Encuesta diligenciada  por los diferentes Jefes de la Entidad. </t>
  </si>
  <si>
    <t xml:space="preserve">Las políticas de prevención no tienen plan de acción ya que no es una dependencia de la estructura orgánica de la UMV. Se aprobo el indicador  de sentencias  a favor de la Entidad   para el año 2019 cuya periodicidad de avance es anual.  </t>
  </si>
  <si>
    <t>Las políticas de prevención no tienen plan de acción ya que no es una dependencia de la estructura orgánica de la UMV actividad para el 2020</t>
  </si>
  <si>
    <t xml:space="preserve">Se encuentra en ajustes y revisión por parte  del Jefe de la Oficina  Asesora Juridica </t>
  </si>
  <si>
    <t>Documento Contentivo del Protocolo en revisión.</t>
  </si>
  <si>
    <t>A la fecha se esta adelantando la revision de una accion de repeticion por un pago de una sentencia judicial  realizado en el mes de enero de 2019, la cual sera incluida en el SIPORJWEB una vez, se cuente con la documentación completa para su análisis.</t>
  </si>
  <si>
    <t>Ajustar el Plan de acción con  relacionadas  acceso a la información</t>
  </si>
  <si>
    <t>GTHU - CODI</t>
  </si>
  <si>
    <t>Dotar a los trabajadores de vestido y calzado de labor en la entidad</t>
  </si>
  <si>
    <t>Trabajadores con dotación</t>
  </si>
  <si>
    <t>PLAN DE ADECUACIÓN Y SOSTENIBILIDAD SIGD-MIPG PARTE II</t>
  </si>
  <si>
    <t>Fecha de Final</t>
  </si>
  <si>
    <t>2019 F</t>
  </si>
  <si>
    <t>Acto administrativo de activos de información</t>
  </si>
  <si>
    <t>Acto administrativo de programa de gestión documental</t>
  </si>
  <si>
    <t>Acto administrativo esquema de publicación</t>
  </si>
  <si>
    <t>Acto administrativo índice de información clasificada y reservada</t>
  </si>
  <si>
    <t>Listados de asistencia sensibilizaciones sobre transparencia</t>
  </si>
  <si>
    <t>Publicación de la metodología de participación</t>
  </si>
  <si>
    <t xml:space="preserve">Definición de temáticas de diálogos ciudadanos </t>
  </si>
  <si>
    <t>Estrategia de difusión diseñada y en implementación de los servicios que ofrece la entidad.</t>
  </si>
  <si>
    <t>Listados de asistencia el rol que desempeña la entidad</t>
  </si>
  <si>
    <r>
      <t xml:space="preserve">A partir de los resultados de FURAG y de los resultados de la evaluación de la oficina de control interno identificar y documentar las debilidades y fortalezas de la </t>
    </r>
    <r>
      <rPr>
        <b/>
        <sz val="10"/>
        <color rgb="FF0070C0"/>
        <rFont val="Arial"/>
        <family val="2"/>
      </rPr>
      <t>participación</t>
    </r>
    <r>
      <rPr>
        <sz val="10"/>
        <color rgb="FF0070C0"/>
        <rFont val="Arial"/>
        <family val="2"/>
      </rPr>
      <t xml:space="preserve">  en la implementación de la Política de Participación Ciudadana, individualizando las en  cada uno de los ciclos de la gestión (participación en el diagnóstico, la formulación e implementación)</t>
    </r>
  </si>
  <si>
    <t>Programa de entorno laboral saludable implementado</t>
  </si>
  <si>
    <t>Realizar una  auditoría internas sobre la efectividad de los controles.</t>
  </si>
  <si>
    <t>El Comité de Conciliación efectúa un seguimiento permanente a la gestión del apoderado externo e internos sobre los procesos que se le hayan asignado</t>
  </si>
  <si>
    <t xml:space="preserve">REQUISITOS MIPG </t>
  </si>
  <si>
    <t>IDENTIFICAPICÓN DE BRECHAS</t>
  </si>
  <si>
    <t>PLAN DE ADECUACIÓN Y SOSTENIBILIDAD SIGD-MIPG PARTE I</t>
  </si>
  <si>
    <t>OBSERVAPICONES</t>
  </si>
  <si>
    <t>EVIDENCIA</t>
  </si>
  <si>
    <t>CONTEXTO DE LA ENTIDAD</t>
  </si>
  <si>
    <t>COMPRENSION DE LA ENTIDAD Y SU CONTEXTO</t>
  </si>
  <si>
    <t>La elaboración del procedimiento está sujeta a la caracterización de partes interesadas una vez se cuente con las bases de datos de los funcionarios, colaboradores  caracterizada se establecerá el procedimiento.
Se solicita ampliar la fecha de entrega a 30 de abril de 2019</t>
  </si>
  <si>
    <t xml:space="preserve">DETERMINACIÓN DEL ALCANCE DEL SISTEMA DE GESTION DE CALIDAD </t>
  </si>
  <si>
    <t xml:space="preserve">Se actualizó normograma del proceso de GTHU de  acuerdo a la normatividad vigente y teniendo en cuenta  las observaciones emitidas por la OAJ.  </t>
  </si>
  <si>
    <t>Los procesos actualizaron los mapa de riesgos para la vigencia 2019, pero están en proceso de ajuste para que cumplan con los requisitos de la nueva metodología de riesgos</t>
  </si>
  <si>
    <t>Se revisó y ajustó el  MFC de acuerdo a las directrices vigentes, se encuentra terminado y  en revisión en  la Secretaria General . Fecha prevista de entrega 15 de febrero</t>
  </si>
  <si>
    <t>PLANIFICACIÓN</t>
  </si>
  <si>
    <t>Política de riesgos actualizada -  presentación de comité directivo</t>
  </si>
  <si>
    <t>OBJETIVOS DE LA CALIDAD Y PLANIFICAPICON PARA LOGRARLOS</t>
  </si>
  <si>
    <t>se clasifico los Indicadores en institucionales, estratégicos y gestión los cuales responden a los objetivos</t>
  </si>
  <si>
    <t>OBJETIVOS DE LA CALIDAD Y PLANIFICACIÓN PARA LOGRARLOS</t>
  </si>
  <si>
    <t>PLANIFICAPICON DE LOS CAMBIOS</t>
  </si>
  <si>
    <t>CEM: como aporte a esta acción, en las seis (6) auditorías de gestión ejecutadas al 30 de noviembre, respecto del SIG  se detectaron oportunidades de mejora similares a las anteriores; así mismo se detecto que:
1. La metodología de administración de riesgos de corrupción no se aplica en forma adecuada en la entidad.
2. La implementación de las políticas de seguridad de los sistemas de información deben mejorar a nivel general.
3. No se están suscribiendo actas de cambio de supervisión en los contratos cuando se generan cambios de supervisor.
4. El manual de funciones y competencias laborales debe ser ajustado en varios cargos.</t>
  </si>
  <si>
    <t>PPMQ</t>
  </si>
  <si>
    <t xml:space="preserve">Subdirección de Producción e Intervención </t>
  </si>
  <si>
    <t xml:space="preserve">Se realizó el día 21 de diciembre de 2018 actividad tendiente a  la mejora de clima laboral en la entidad. 
Se celebraron dos contratos para la medición de clima laboral.
Una vez se realice la medición del clima laboral se elabora la estrategia de intervención. </t>
  </si>
  <si>
    <t>PPMQ - DESI</t>
  </si>
  <si>
    <t>Ejecución del cronograma de mantenimiento y calibración</t>
  </si>
  <si>
    <t xml:space="preserve">El grupo de talento humano  elaborará  un cronograma de trabajo para realizar la actualización de procedimientos , analizar la viabilidad de los documentos y posterior  socialización </t>
  </si>
  <si>
    <t>se socializó la metodología para la concertación de compromisos laborales de conformidad con la Resolución 565 de 2016 "Por la cual se establece el Sistema Tipo de Evaluación del Desempeño Laboral de los empleados públicos de carrera administrativa y en periodo de prueba". 
Se encuentra en proceso la elaboración de un manual para la evaluación y seguimiento al desempeño laboral el cual contemplará la inclusión de la metodología para tal fin.</t>
  </si>
  <si>
    <t>se actualizó formato para la EDL.
Se encuentra en proceso la elaboración de un manual para la evaluación y seguimiento al desempeño laboral el cual contemplará la inclusión de la metodología para tal fin.</t>
  </si>
  <si>
    <t>Sensibilizar a todos los colaboradores sobre el SGC</t>
  </si>
  <si>
    <t>Listados de asistencia sobre SGC</t>
  </si>
  <si>
    <t>Presentaciones y listados de asistencia</t>
  </si>
  <si>
    <t>DESI - GTHU - CEM</t>
  </si>
  <si>
    <t>INFORMACIÓN DOCUMENTADA</t>
  </si>
  <si>
    <t xml:space="preserve">El cronograma de transferencias primarias se encuentra en proceso de elaboración. </t>
  </si>
  <si>
    <t xml:space="preserve">Se realizó la actualización de la matriz de riesgos del proceso para la vigencia 2019 acorde con la guía para la administración de los riesgos de gestión, corrupción y seguridad digital y el diseño de controles en las entidades públicas. </t>
  </si>
  <si>
    <t>PLANIFICACIÓN Y CONTROL OPERACIONAL</t>
  </si>
  <si>
    <t>Se realizó mesa de trabajo con la Oficina Asesora de Jurídica con el fin de ajustar y actualizar el Procedimiento Gestión de Requerimientos PQRSFD  APIC-PR-001-V9 teniendo en cuenta  el desistimiento tácito.</t>
  </si>
  <si>
    <t xml:space="preserve">PIV - PPMQ - IMV - JUR </t>
  </si>
  <si>
    <t>DESI - PIV - PPMQ - IMV</t>
  </si>
  <si>
    <t>DESI - PIV - PPMQ - IMV- GCON</t>
  </si>
  <si>
    <t>Subdirección de Producción e Intervención / Subdirección de Mejoramiento Vial / Secretaría General</t>
  </si>
  <si>
    <t>Seguimiento o supervisión del contrato.
Fichas Técnicas de Contratos.</t>
  </si>
  <si>
    <t>PRODUCCIÓN Y PROVISIÓN DEL SERVICIO</t>
  </si>
  <si>
    <t>Plan de Inspección y Ensayos.
Instructivos y Planes de Calidad,
Mapa de riesgos.
PIV-FM-009 Formato Acta de Compromiso Reparación Daños</t>
  </si>
  <si>
    <t xml:space="preserve">Oficina de Control Interno </t>
  </si>
  <si>
    <t>Reporte a 31 de julio de 2018: En el Diplomado en Sistemas Integrados de Gestión con énfasis en Auditoría de Calidad, cursado entre marzo y mayo de 2018,  se capacitaron profesionales del área técnica con quienes se trabajará este procedimiento en el segundo semestre de  2018, en coordinación con OAP. 
Reporte a 30 de noviembre de 2018: CEM no tiene conocimiento del avance en esta actividad dado que no fue convocada a participar en reuniones para tratar esta acción.</t>
  </si>
  <si>
    <t>EVALUACIÓN DEL DESEMPEÑO</t>
  </si>
  <si>
    <t>Durante la vigencia 2017 y 2018 se revisó la batería de indicadores pasando de 62 a 44, sin embargo por el ajuste del mapa de procesos se revisaran nuevamente.</t>
  </si>
  <si>
    <t xml:space="preserve">Seguimiento: plan de acción, mapa de riesgos e indicadores
Informes de gestión  </t>
  </si>
  <si>
    <t>Evaluar el desempeño del SGC en el comité directivo</t>
  </si>
  <si>
    <t>Encuestas de satisfacción actualizadas</t>
  </si>
  <si>
    <t xml:space="preserve">Oficina Asesora Planeación </t>
  </si>
  <si>
    <t xml:space="preserve">Se llevó a cabo reunión el martes 27 de noviembre entre las partes (GI, GASA, OAP) para revisión del formato de Encuesta de satisfacción. Se concluye que las preguntas establecidas en el formato son apropiadas y desde la Gerencia GASA se incluyó la calificación de la ciudadanía en escala de 1 a 5, siendo 1 el puntaje más bajo y 5 el más alto, esto se hizo con el fin de evidenciar  si es necesario o no implementar mejoras en las intervenciones según el puntaje obtenido en dicha calificación. De igual manera se vio necesario incluir una pregunta adicional sobre los canales de comunicación que utiliza la UMV de acceso a la comunidad. Dicho ajuste se deja listo en el presente mes de noviembre por parte de la Gerencia GASA se realizará en febrero 2019. </t>
  </si>
  <si>
    <t>esta en proceso de elaboración Manual para la evaluación y seguimiento al desempeño se evaluará la posibilidad de  incluir dentro de la concertación de los compromisos laborales - competencias comunes relacionadas con servicio al ciudadano.</t>
  </si>
  <si>
    <t>Está actividad se esta cumpliendo y se presentan informes mensuales a la Veeduría Distrital y Secretaría General del seguimiento a las PQRS. Por su parte la CEM presenta los informes semestrales correspondientes</t>
  </si>
  <si>
    <t>Reporte a 31 de julio de 2018: En el Diplomado en Sistemas Integrados de Gestión con énfasis en Auditoría de Calidad, cursado entre marzo y mayo de 2018,  se capacitó personal de diferentes procesos de la entidad. 
A la fecha no se conocen los resultados de esta capacitación.
Reporte al 30 de noviembre de 2018: CEM tuvo conocimiento (informal) que se formaron 12 auditores internos de calidad que pertenecen a diferentes procesos de la UAERMV; no obstante, acorde con los lineamientos del Departamento Administrativo de la Función Pública-DAFP, las auditorías a sistemas de gestión corresponde ejecutarlas a OAP con el acompañamiento de CEM; a la fecha está pendiente llevar a cabo una reunión CEM - OAP para coordinar la planeación y ejecución de estas auditorías en 2019 con el fin de incluirlas en el plan anual de la vigencia 2019.</t>
  </si>
  <si>
    <t>Conformar el grupo de auditores internos</t>
  </si>
  <si>
    <t>Realizar las acciones correctivas identificadas por la auditoría interna</t>
  </si>
  <si>
    <t>Realizar comité</t>
  </si>
  <si>
    <t>Revisar el contexto de la entidad</t>
  </si>
  <si>
    <t>(Todas)</t>
  </si>
  <si>
    <t>Numerales</t>
  </si>
  <si>
    <t>REQUISITOS DE LA NORMA ISO 9001:2015</t>
  </si>
  <si>
    <t>Falta</t>
  </si>
  <si>
    <t>seguimiento a los  procesos contractuales.</t>
  </si>
  <si>
    <t>controles necesarios para la ejecución  eficiente, eficaz, efectiva y transparente,para la prestación de los servicios o producción de bienes que le son inherentes</t>
  </si>
  <si>
    <t>Etiquetas de columna</t>
  </si>
  <si>
    <t>ENE</t>
  </si>
  <si>
    <t>FEB</t>
  </si>
  <si>
    <t>MAR</t>
  </si>
  <si>
    <t>ABR</t>
  </si>
  <si>
    <t>MAY</t>
  </si>
  <si>
    <t>JUN</t>
  </si>
  <si>
    <t>JUL</t>
  </si>
  <si>
    <t>AGO</t>
  </si>
  <si>
    <t>SEP</t>
  </si>
  <si>
    <t>OCT</t>
  </si>
  <si>
    <t>DIC</t>
  </si>
  <si>
    <t>N°</t>
  </si>
  <si>
    <t>X</t>
  </si>
  <si>
    <t>ALEX</t>
  </si>
  <si>
    <t>NATA</t>
  </si>
  <si>
    <t>NELSON-PILI</t>
  </si>
  <si>
    <t>NATA -PILI</t>
  </si>
  <si>
    <t>PILI</t>
  </si>
  <si>
    <t>NATA-MARCE</t>
  </si>
  <si>
    <t>CHRISTIAN</t>
  </si>
  <si>
    <t>NELSON</t>
  </si>
  <si>
    <t>ARIEL</t>
  </si>
  <si>
    <t>DIEGO</t>
  </si>
  <si>
    <r>
      <rPr>
        <b/>
        <sz val="12"/>
        <rFont val="Arial"/>
        <family val="2"/>
      </rPr>
      <t>remitirá al inicio</t>
    </r>
    <r>
      <rPr>
        <sz val="12"/>
        <rFont val="Arial"/>
        <family val="2"/>
      </rPr>
      <t xml:space="preserve"> de cada vigencia los lineamientos para el reporte de la información, además de los criterios de reporte. Una vez los responsables reporten la información, la jefe OAP revisará que la información cumpla con los criterios solicitados.
En el caso que se identifiquen desviaciones en la información, se debe remitir un comunicado solicitando los respectivos ajustes o justificaciones correspondientes.</t>
    </r>
  </si>
  <si>
    <r>
      <t xml:space="preserve">En comité directivo, la jefe de la Oficina Asesora de Planeación  </t>
    </r>
    <r>
      <rPr>
        <b/>
        <sz val="12"/>
        <rFont val="Arial"/>
        <family val="2"/>
      </rPr>
      <t>socializará</t>
    </r>
    <r>
      <rPr>
        <sz val="12"/>
        <rFont val="Arial"/>
        <family val="2"/>
      </rPr>
      <t xml:space="preserve"> el perfil y las responsabilidades de los enlaces de procesos, </t>
    </r>
  </si>
  <si>
    <t>NELSON -MARCELA</t>
  </si>
  <si>
    <r>
      <rPr>
        <b/>
        <sz val="12"/>
        <rFont val="Arial"/>
        <family val="2"/>
      </rPr>
      <t>Semestralmente</t>
    </r>
    <r>
      <rPr>
        <sz val="12"/>
        <rFont val="Arial"/>
        <family val="2"/>
      </rPr>
      <t xml:space="preserve">, la Jefe de la Oficina Asesora de Planeación convoca mesas de trabajo con los involucrados en el procedimiento para revisar y unificar los criterios de revisión y viabilización de las solicitudes de CDP conforme a las normas presupuestales. </t>
    </r>
  </si>
  <si>
    <r>
      <t xml:space="preserve">De acuerdo con el procedimiento de innovación y gestión del conocimiento y la circular 02 de 2018,  cada semestre la Jefe de la OAP </t>
    </r>
    <r>
      <rPr>
        <b/>
        <sz val="12"/>
        <rFont val="Arial"/>
        <family val="2"/>
      </rPr>
      <t xml:space="preserve">hará seguimiento al trámite de los proyectos </t>
    </r>
    <r>
      <rPr>
        <sz val="12"/>
        <rFont val="Arial"/>
        <family val="2"/>
      </rPr>
      <t>donde revisará si después del registro de la iniciativa, los directivos asistieron a la reunión programada para la aprobación de ésta con el Director General. En caso de haber algún proyecto dilatado por la inacción del responsable directivo, se le hará el llamado de atención personalmente, con el fin de dar trámite a la iniciativa.</t>
    </r>
  </si>
  <si>
    <t>PILAR</t>
  </si>
  <si>
    <t>productos</t>
  </si>
  <si>
    <t>CLARA</t>
  </si>
  <si>
    <t xml:space="preserve">NELSON </t>
  </si>
  <si>
    <r>
      <t xml:space="preserve">La jefe de la OAP </t>
    </r>
    <r>
      <rPr>
        <b/>
        <sz val="12"/>
        <rFont val="Arial"/>
        <family val="2"/>
      </rPr>
      <t>verificará</t>
    </r>
    <r>
      <rPr>
        <sz val="12"/>
        <rFont val="Arial"/>
        <family val="2"/>
      </rPr>
      <t xml:space="preserve"> bimensualmente que se d</t>
    </r>
    <r>
      <rPr>
        <b/>
        <sz val="12"/>
        <rFont val="Arial"/>
        <family val="2"/>
      </rPr>
      <t xml:space="preserve">ivulgue la campaña </t>
    </r>
    <r>
      <rPr>
        <sz val="12"/>
        <rFont val="Arial"/>
        <family val="2"/>
      </rPr>
      <t>de participación ciudadana por los canales de comunicación con los que cuenta la Entidad. En caso identificar que no se esté realizando la divulgación, generará las alertas correspondientes.</t>
    </r>
  </si>
  <si>
    <r>
      <t xml:space="preserve">El personal designado para la realización de la </t>
    </r>
    <r>
      <rPr>
        <b/>
        <sz val="12"/>
        <rFont val="Arial"/>
        <family val="2"/>
      </rPr>
      <t>estrategia de participación ciudadana</t>
    </r>
    <r>
      <rPr>
        <sz val="12"/>
        <rFont val="Arial"/>
        <family val="2"/>
      </rPr>
      <t xml:space="preserve"> realizará al inicio de la vigencia el cronograma para aplicarla, el cual se presentará al jefe de la OAP , quien realizará el seguimiento y verificará mensualmente que se cumplan las fechas de dicho cronograma. Al momento de identificar incumplimientos a las actividades generará las alertas en comité directivo.</t>
    </r>
  </si>
  <si>
    <r>
      <t xml:space="preserve">La  Jefe de la OAP </t>
    </r>
    <r>
      <rPr>
        <b/>
        <sz val="12"/>
        <rFont val="Arial"/>
        <family val="2"/>
      </rPr>
      <t>verificará</t>
    </r>
    <r>
      <rPr>
        <sz val="12"/>
        <rFont val="Arial"/>
        <family val="2"/>
      </rPr>
      <t xml:space="preserve"> semestralmente que el </t>
    </r>
    <r>
      <rPr>
        <b/>
        <sz val="12"/>
        <rFont val="Arial"/>
        <family val="2"/>
      </rPr>
      <t>repositorio</t>
    </r>
    <r>
      <rPr>
        <sz val="12"/>
        <rFont val="Arial"/>
        <family val="2"/>
      </rPr>
      <t xml:space="preserve"> digital de innovación y gestión del conocimiento de la entidad  cuente con todos los documentos, informes, documentos de interés y evidencias para el diligenciamiento del Indice de Innovación de la Veeduría Distrital y el seguimiento de las iniciativas del Banco de Proyectos de la entidad.
 En caso de que algún documento o evidencia no se halle en el repositorio, se  solicitará que se complete el registro o se deje constancia de la falta de información. </t>
    </r>
  </si>
  <si>
    <r>
      <rPr>
        <b/>
        <sz val="12"/>
        <rFont val="Arial"/>
        <family val="2"/>
      </rPr>
      <t>realizar</t>
    </r>
    <r>
      <rPr>
        <sz val="12"/>
        <rFont val="Arial"/>
        <family val="2"/>
      </rPr>
      <t xml:space="preserve"> una </t>
    </r>
    <r>
      <rPr>
        <b/>
        <sz val="12"/>
        <rFont val="Arial"/>
        <family val="2"/>
      </rPr>
      <t>encuesta</t>
    </r>
    <r>
      <rPr>
        <sz val="12"/>
        <rFont val="Arial"/>
        <family val="2"/>
      </rPr>
      <t xml:space="preserve"> semestral sobre los conceptos relacionados con los tema tratados en las capacitaciones para esta dimensión. Una vez los colaboradores hayan constestado la encueta, la jefe de la OAP revisará los resultados. En caso en el que el resultado de la encuesta arroje un desconocimiento sobre los conceptos menor al 50%  se procede a ampliar las socializaciones sobre el tema en la Entidad.</t>
    </r>
  </si>
  <si>
    <r>
      <t xml:space="preserve">El jefe de la Oficina Asesora de Planeación debe solicitar </t>
    </r>
    <r>
      <rPr>
        <b/>
        <sz val="12"/>
        <rFont val="Arial"/>
        <family val="2"/>
      </rPr>
      <t>trimestralmente</t>
    </r>
    <r>
      <rPr>
        <sz val="12"/>
        <rFont val="Arial"/>
        <family val="2"/>
      </rPr>
      <t xml:space="preserve"> al webmaster  la copia de la Información en un </t>
    </r>
    <r>
      <rPr>
        <b/>
        <sz val="12"/>
        <rFont val="Arial"/>
        <family val="2"/>
      </rPr>
      <t>Back-Up</t>
    </r>
    <r>
      <rPr>
        <sz val="12"/>
        <rFont val="Arial"/>
        <family val="2"/>
      </rPr>
      <t xml:space="preserve"> de la información de la Intranet SISGESTIÓN, donde el personal designado por el jefe de la OAP verificará que este  completo, en el caso de identicar algun faltante de información se el ajuste para completarlo.</t>
    </r>
  </si>
  <si>
    <r>
      <t xml:space="preserve">Los colaboradores de la OAP </t>
    </r>
    <r>
      <rPr>
        <b/>
        <sz val="12"/>
        <rFont val="Arial"/>
        <family val="2"/>
      </rPr>
      <t>almacenarán</t>
    </r>
    <r>
      <rPr>
        <sz val="12"/>
        <rFont val="Arial"/>
        <family val="2"/>
      </rPr>
      <t xml:space="preserve"> la información del proceso en el servidor y en la aplicación del c</t>
    </r>
    <r>
      <rPr>
        <b/>
        <sz val="12"/>
        <rFont val="Arial"/>
        <family val="2"/>
      </rPr>
      <t>orreo SharePoint,</t>
    </r>
    <r>
      <rPr>
        <sz val="12"/>
        <rFont val="Arial"/>
        <family val="2"/>
      </rPr>
      <t xml:space="preserve"> donde el jefe de la Oficina Asesora de Planeación revisará que la información del proceso esté completa, en caso de identificar que falta información, solicitará al responsable que la suba  a través de correo electrónico.</t>
    </r>
  </si>
  <si>
    <r>
      <t>La Jefe de la Oficina Asesora de Planeación solicita el cumplimiento del procedimiento para la consolidación y modificación del Plan de Adquisiciones establecido en el manual de contratación; en el momento de recibir las solicitudes de CDP, s</t>
    </r>
    <r>
      <rPr>
        <b/>
        <sz val="12"/>
        <rFont val="Arial"/>
        <family val="2"/>
      </rPr>
      <t>e verifica que la necesidad esté incluida dentro del Plan de Adquisiciones.</t>
    </r>
    <r>
      <rPr>
        <sz val="12"/>
        <rFont val="Arial"/>
        <family val="2"/>
      </rPr>
      <t xml:space="preserve"> En caso de encontrar inconsistencias en las solicitudes, se devuelve al solicitante para sus ajustes respectivos. Este trámite se realiza a través del sistema de correspondecia de la entidad y del correo electrónico de los involucrados.</t>
    </r>
  </si>
  <si>
    <r>
      <t>REALIZAR M</t>
    </r>
    <r>
      <rPr>
        <b/>
        <sz val="12"/>
        <rFont val="Arial"/>
        <family val="2"/>
      </rPr>
      <t xml:space="preserve">esas de trabajo trimestralmente </t>
    </r>
    <r>
      <rPr>
        <sz val="12"/>
        <rFont val="Arial"/>
        <family val="2"/>
      </rPr>
      <t>. En estas mesas se validan los criterios de justificación de las necesidades de inversión. Al identificar el incumplimiento de los criterios establecidos, se devuelve la solicitud de CDP.</t>
    </r>
  </si>
  <si>
    <r>
      <rPr>
        <b/>
        <sz val="12"/>
        <rFont val="Arial"/>
        <family val="2"/>
      </rPr>
      <t>REALIZAR</t>
    </r>
    <r>
      <rPr>
        <sz val="12"/>
        <rFont val="Arial"/>
        <family val="2"/>
      </rPr>
      <t xml:space="preserve"> </t>
    </r>
    <r>
      <rPr>
        <b/>
        <sz val="12"/>
        <rFont val="Arial"/>
        <family val="2"/>
      </rPr>
      <t>encuesta</t>
    </r>
    <r>
      <rPr>
        <sz val="12"/>
        <rFont val="Arial"/>
        <family val="2"/>
      </rPr>
      <t xml:space="preserve"> trimestral  sobre conocimiento de instrumentos y sistemas de gestión. Una vez los enlaces o personal designado para el reporte de información,  respondan la encuesta , la jefe OAP revisará los resultados de la encuesta.
En el caso que se identifiquen en la calificación de la encuesta un porcentaje menor al 70% , se realizarán mesas mensuales de sensibilización sobre el Sistema de Gestión e instrumentos.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</si>
</sst>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6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8"/>
      <name val="Arial"/>
      <family val="2"/>
    </font>
    <font>
      <b/>
      <sz val="11"/>
      <name val="Arial"/>
      <family val="2"/>
    </font>
    <font>
      <sz val="11"/>
      <name val="Arial Narrow"/>
      <family val="2"/>
    </font>
    <font>
      <sz val="11"/>
      <color theme="1"/>
      <name val="Arial Narrow"/>
      <family val="2"/>
    </font>
    <font>
      <sz val="10"/>
      <name val="Arial Narrow"/>
      <family val="2"/>
    </font>
    <font>
      <b/>
      <sz val="8"/>
      <name val="Arial Narrow"/>
      <family val="2"/>
    </font>
    <font>
      <sz val="8"/>
      <name val="Arial Narrow"/>
      <family val="2"/>
    </font>
    <font>
      <sz val="9"/>
      <name val="Arial Narrow"/>
      <family val="2"/>
    </font>
    <font>
      <b/>
      <sz val="14"/>
      <name val="Arial"/>
      <family val="2"/>
    </font>
    <font>
      <b/>
      <sz val="10"/>
      <name val="Arial Narrow"/>
      <family val="2"/>
    </font>
    <font>
      <b/>
      <sz val="9"/>
      <name val="Arial Narrow"/>
      <family val="2"/>
    </font>
    <font>
      <b/>
      <sz val="9"/>
      <color rgb="FFFF0000"/>
      <name val="Arial Narrow"/>
      <family val="2"/>
    </font>
    <font>
      <b/>
      <sz val="11"/>
      <name val="Arial Narrow"/>
      <family val="2"/>
    </font>
    <font>
      <b/>
      <sz val="11"/>
      <color theme="7" tint="-0.249977111117893"/>
      <name val="Arial Narrow"/>
      <family val="2"/>
    </font>
    <font>
      <b/>
      <sz val="9"/>
      <color theme="7" tint="-0.249977111117893"/>
      <name val="Arial Narrow"/>
      <family val="2"/>
    </font>
    <font>
      <b/>
      <sz val="11"/>
      <color theme="8" tint="-0.249977111117893"/>
      <name val="Arial Narrow"/>
      <family val="2"/>
    </font>
    <font>
      <b/>
      <sz val="9"/>
      <color rgb="FF0070C0"/>
      <name val="Arial Narrow"/>
      <family val="2"/>
    </font>
    <font>
      <b/>
      <u/>
      <sz val="11"/>
      <name val="Arial Narrow"/>
      <family val="2"/>
    </font>
    <font>
      <b/>
      <u/>
      <sz val="9"/>
      <name val="Arial Narrow"/>
      <family val="2"/>
    </font>
    <font>
      <b/>
      <sz val="8"/>
      <name val="Arial"/>
      <family val="2"/>
    </font>
    <font>
      <sz val="10"/>
      <color rgb="FF002060"/>
      <name val="Arial"/>
      <family val="2"/>
    </font>
    <font>
      <b/>
      <sz val="10"/>
      <color rgb="FF002060"/>
      <name val="Arial"/>
      <family val="2"/>
    </font>
    <font>
      <b/>
      <sz val="11"/>
      <color rgb="FF002060"/>
      <name val="Arial Narrow"/>
      <family val="2"/>
    </font>
    <font>
      <b/>
      <sz val="10"/>
      <color rgb="FF0070C0"/>
      <name val="Arial"/>
      <family val="2"/>
    </font>
    <font>
      <sz val="10"/>
      <color theme="1"/>
      <name val="Arial"/>
      <family val="2"/>
    </font>
    <font>
      <sz val="10"/>
      <color rgb="FF0070C0"/>
      <name val="Arial"/>
      <family val="2"/>
    </font>
    <font>
      <b/>
      <sz val="10"/>
      <color theme="1"/>
      <name val="Arial"/>
      <family val="2"/>
    </font>
    <font>
      <b/>
      <sz val="10"/>
      <color theme="0"/>
      <name val="Arial"/>
      <family val="2"/>
    </font>
    <font>
      <u/>
      <sz val="10"/>
      <name val="Arial"/>
      <family val="2"/>
    </font>
    <font>
      <sz val="10"/>
      <color theme="0"/>
      <name val="Arial"/>
      <family val="2"/>
    </font>
    <font>
      <sz val="9"/>
      <name val="Arial"/>
      <family val="2"/>
    </font>
    <font>
      <b/>
      <sz val="9"/>
      <color theme="0"/>
      <name val="Arial"/>
      <family val="2"/>
    </font>
    <font>
      <sz val="9"/>
      <color theme="0"/>
      <name val="Arial"/>
      <family val="2"/>
    </font>
    <font>
      <sz val="9"/>
      <color theme="1"/>
      <name val="Arial"/>
      <family val="2"/>
    </font>
    <font>
      <sz val="9"/>
      <color indexed="81"/>
      <name val="Tahoma"/>
      <family val="2"/>
    </font>
    <font>
      <b/>
      <sz val="9"/>
      <color indexed="81"/>
      <name val="Tahoma"/>
      <family val="2"/>
    </font>
    <font>
      <sz val="10"/>
      <color rgb="FFC00000"/>
      <name val="Arial"/>
      <family val="2"/>
    </font>
    <font>
      <sz val="10"/>
      <color theme="5" tint="-0.499984740745262"/>
      <name val="Arial"/>
      <family val="2"/>
    </font>
    <font>
      <sz val="10"/>
      <color rgb="FFFF0000"/>
      <name val="Arial"/>
      <family val="2"/>
    </font>
    <font>
      <u/>
      <sz val="10"/>
      <color theme="10"/>
      <name val="Arial"/>
      <family val="2"/>
    </font>
    <font>
      <sz val="10"/>
      <color theme="9" tint="-0.249977111117893"/>
      <name val="Arial"/>
      <family val="2"/>
    </font>
    <font>
      <u/>
      <sz val="10"/>
      <color theme="10"/>
      <name val="Arial"/>
      <family val="2"/>
    </font>
    <font>
      <sz val="10"/>
      <color theme="5" tint="-0.249977111117893"/>
      <name val="Arial"/>
      <family val="2"/>
    </font>
    <font>
      <sz val="10"/>
      <color theme="3" tint="-0.249977111117893"/>
      <name val="Arial"/>
      <family val="2"/>
    </font>
    <font>
      <sz val="10"/>
      <color rgb="FF00B050"/>
      <name val="Arial"/>
      <family val="2"/>
    </font>
    <font>
      <sz val="10"/>
      <color theme="0" tint="-4.9989318521683403E-2"/>
      <name val="Arial"/>
      <family val="2"/>
    </font>
    <font>
      <sz val="10"/>
      <color rgb="FF00B0F0"/>
      <name val="Arial"/>
      <family val="2"/>
    </font>
    <font>
      <u/>
      <sz val="10"/>
      <color rgb="FF0070C0"/>
      <name val="Arial"/>
      <family val="2"/>
    </font>
    <font>
      <sz val="12"/>
      <name val="Calibri"/>
      <family val="2"/>
      <scheme val="minor"/>
    </font>
    <font>
      <b/>
      <sz val="12"/>
      <color theme="1"/>
      <name val="Calibri"/>
      <family val="2"/>
      <scheme val="minor"/>
    </font>
    <font>
      <sz val="12"/>
      <name val="Arial"/>
      <family val="2"/>
    </font>
    <font>
      <b/>
      <sz val="12"/>
      <name val="Arial"/>
      <family val="2"/>
    </font>
    <font>
      <b/>
      <sz val="9"/>
      <name val="Arial"/>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50"/>
        <bgColor indexed="64"/>
      </patternFill>
    </fill>
    <fill>
      <patternFill patternType="solid">
        <fgColor theme="9" tint="0.399975585192419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00B0F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rgb="FF002060"/>
        <bgColor indexed="64"/>
      </patternFill>
    </fill>
    <fill>
      <patternFill patternType="solid">
        <fgColor theme="4" tint="-0.499984740745262"/>
        <bgColor indexed="64"/>
      </patternFill>
    </fill>
    <fill>
      <patternFill patternType="solid">
        <fgColor theme="7" tint="0.59999389629810485"/>
        <bgColor indexed="64"/>
      </patternFill>
    </fill>
    <fill>
      <patternFill patternType="solid">
        <fgColor theme="3" tint="0.39997558519241921"/>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theme="3" tint="0.59999389629810485"/>
        <bgColor indexed="64"/>
      </patternFill>
    </fill>
    <fill>
      <patternFill patternType="solid">
        <fgColor theme="1" tint="0.499984740745262"/>
        <bgColor indexed="64"/>
      </patternFill>
    </fill>
    <fill>
      <patternFill patternType="solid">
        <fgColor theme="4" tint="0.79998168889431442"/>
        <bgColor theme="4" tint="0.79998168889431442"/>
      </patternFill>
    </fill>
  </fills>
  <borders count="5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style="thin">
        <color indexed="64"/>
      </left>
      <right/>
      <top/>
      <bottom style="medium">
        <color indexed="64"/>
      </bottom>
      <diagonal/>
    </border>
  </borders>
  <cellStyleXfs count="19">
    <xf numFmtId="0" fontId="0" fillId="0" borderId="0"/>
    <xf numFmtId="0" fontId="8" fillId="0" borderId="0"/>
    <xf numFmtId="9" fontId="6" fillId="0" borderId="0" applyFont="0" applyFill="0" applyBorder="0" applyAlignment="0" applyProtection="0"/>
    <xf numFmtId="0" fontId="5" fillId="0" borderId="0"/>
    <xf numFmtId="0" fontId="6" fillId="0" borderId="0"/>
    <xf numFmtId="0" fontId="6" fillId="0" borderId="0"/>
    <xf numFmtId="0" fontId="4" fillId="0" borderId="0"/>
    <xf numFmtId="0" fontId="3" fillId="0" borderId="0"/>
    <xf numFmtId="0" fontId="3" fillId="0" borderId="0"/>
    <xf numFmtId="0" fontId="48" fillId="0" borderId="0" applyNumberFormat="0" applyFill="0" applyBorder="0" applyAlignment="0" applyProtection="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50" fillId="0" borderId="0" applyNumberFormat="0" applyFill="0" applyBorder="0" applyAlignment="0" applyProtection="0"/>
  </cellStyleXfs>
  <cellXfs count="899">
    <xf numFmtId="0" fontId="0" fillId="0" borderId="0" xfId="0"/>
    <xf numFmtId="0" fontId="7" fillId="0" borderId="0" xfId="1" applyFont="1" applyAlignment="1">
      <alignment horizontal="center" vertical="center" wrapText="1"/>
    </xf>
    <xf numFmtId="0" fontId="7" fillId="0" borderId="0" xfId="1" applyFont="1" applyAlignment="1">
      <alignment vertical="center" wrapText="1"/>
    </xf>
    <xf numFmtId="0" fontId="7" fillId="0" borderId="1" xfId="1" applyFont="1" applyBorder="1" applyAlignment="1">
      <alignment vertical="center" wrapText="1"/>
    </xf>
    <xf numFmtId="9" fontId="7" fillId="0" borderId="1" xfId="1" applyNumberFormat="1" applyFont="1" applyBorder="1" applyAlignment="1">
      <alignment horizontal="center" vertical="center" wrapText="1"/>
    </xf>
    <xf numFmtId="9" fontId="7" fillId="0" borderId="0" xfId="1" applyNumberFormat="1" applyFont="1" applyAlignment="1">
      <alignment horizontal="center" vertical="center" wrapText="1"/>
    </xf>
    <xf numFmtId="0" fontId="7" fillId="2" borderId="1" xfId="1" applyFont="1" applyFill="1" applyBorder="1" applyAlignment="1">
      <alignment horizontal="center" vertical="center" wrapText="1"/>
    </xf>
    <xf numFmtId="0" fontId="7" fillId="0" borderId="1" xfId="1" applyFont="1" applyFill="1" applyBorder="1" applyAlignment="1">
      <alignment horizontal="center" vertical="center" wrapText="1"/>
    </xf>
    <xf numFmtId="0" fontId="7" fillId="0" borderId="8" xfId="1" applyFont="1" applyBorder="1" applyAlignment="1">
      <alignment horizontal="center" vertical="center" wrapText="1"/>
    </xf>
    <xf numFmtId="0" fontId="7" fillId="0" borderId="1" xfId="1" applyFont="1" applyFill="1" applyBorder="1" applyAlignment="1">
      <alignment horizontal="left" vertical="top" wrapText="1"/>
    </xf>
    <xf numFmtId="0" fontId="7" fillId="0" borderId="23" xfId="1" applyFont="1" applyBorder="1" applyAlignment="1">
      <alignment horizontal="center" vertical="center" wrapText="1"/>
    </xf>
    <xf numFmtId="0" fontId="7" fillId="7" borderId="14" xfId="1" applyFont="1" applyFill="1" applyBorder="1" applyAlignment="1">
      <alignment horizontal="center" vertical="center" wrapText="1"/>
    </xf>
    <xf numFmtId="0" fontId="7" fillId="7" borderId="19" xfId="1" applyFont="1" applyFill="1" applyBorder="1" applyAlignment="1">
      <alignment horizontal="center" vertical="center" wrapText="1"/>
    </xf>
    <xf numFmtId="0" fontId="7" fillId="13" borderId="1" xfId="1" applyFont="1" applyFill="1" applyBorder="1" applyAlignment="1">
      <alignment horizontal="center" vertical="center" wrapText="1"/>
    </xf>
    <xf numFmtId="0" fontId="7" fillId="13" borderId="10" xfId="1" applyFont="1" applyFill="1" applyBorder="1" applyAlignment="1">
      <alignment horizontal="center" vertical="center" wrapText="1"/>
    </xf>
    <xf numFmtId="0" fontId="7" fillId="13" borderId="13" xfId="1" applyFont="1" applyFill="1" applyBorder="1" applyAlignment="1">
      <alignment horizontal="center" vertical="center" wrapText="1"/>
    </xf>
    <xf numFmtId="0" fontId="6" fillId="0" borderId="2" xfId="1" applyFont="1" applyBorder="1" applyAlignment="1">
      <alignment horizontal="center" vertical="center" wrapText="1"/>
    </xf>
    <xf numFmtId="0" fontId="6" fillId="2" borderId="1" xfId="1" applyFont="1" applyFill="1" applyBorder="1" applyAlignment="1">
      <alignment horizontal="center" vertical="center" wrapText="1"/>
    </xf>
    <xf numFmtId="0" fontId="6" fillId="0" borderId="1" xfId="1" applyFont="1" applyFill="1" applyBorder="1" applyAlignment="1">
      <alignment horizontal="center" vertical="top" wrapText="1"/>
    </xf>
    <xf numFmtId="0" fontId="6" fillId="13" borderId="1" xfId="1" applyFont="1" applyFill="1" applyBorder="1" applyAlignment="1">
      <alignment horizontal="center" vertical="center" wrapText="1"/>
    </xf>
    <xf numFmtId="0" fontId="6" fillId="0" borderId="8" xfId="1" applyFont="1" applyBorder="1" applyAlignment="1">
      <alignment horizontal="center" vertical="center" wrapText="1"/>
    </xf>
    <xf numFmtId="0" fontId="6" fillId="0" borderId="14" xfId="1" applyFont="1" applyBorder="1" applyAlignment="1">
      <alignment horizontal="center" vertical="center" wrapText="1"/>
    </xf>
    <xf numFmtId="0" fontId="6" fillId="0" borderId="8" xfId="1" applyFont="1" applyFill="1" applyBorder="1" applyAlignment="1">
      <alignment horizontal="center" vertical="center" wrapText="1"/>
    </xf>
    <xf numFmtId="0" fontId="13" fillId="0" borderId="0" xfId="0" applyFont="1" applyFill="1" applyAlignment="1">
      <alignment vertical="center" wrapText="1"/>
    </xf>
    <xf numFmtId="0" fontId="14" fillId="2" borderId="22" xfId="0" applyFont="1" applyFill="1" applyBorder="1" applyAlignment="1">
      <alignment vertical="center" wrapText="1"/>
    </xf>
    <xf numFmtId="0" fontId="15" fillId="0" borderId="0" xfId="0" applyFont="1" applyFill="1" applyBorder="1" applyAlignment="1">
      <alignment vertical="center"/>
    </xf>
    <xf numFmtId="0" fontId="16" fillId="0" borderId="0" xfId="0" applyFont="1" applyFill="1" applyBorder="1" applyAlignment="1">
      <alignment vertical="center" wrapText="1"/>
    </xf>
    <xf numFmtId="0" fontId="16" fillId="0" borderId="0" xfId="0" applyFont="1" applyFill="1" applyAlignment="1">
      <alignment vertical="center" wrapText="1"/>
    </xf>
    <xf numFmtId="0" fontId="13" fillId="0" borderId="17" xfId="0" applyFont="1" applyFill="1" applyBorder="1" applyAlignment="1">
      <alignment horizontal="center" vertical="center" wrapText="1"/>
    </xf>
    <xf numFmtId="0" fontId="13" fillId="0" borderId="39" xfId="0" applyFont="1" applyFill="1" applyBorder="1" applyAlignment="1">
      <alignment horizontal="center" vertical="center" wrapText="1"/>
    </xf>
    <xf numFmtId="0" fontId="13" fillId="0" borderId="28"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0" borderId="0" xfId="0" applyFont="1" applyFill="1" applyAlignment="1">
      <alignment vertical="center" wrapText="1"/>
    </xf>
    <xf numFmtId="0" fontId="20" fillId="13" borderId="30" xfId="0" applyFont="1" applyFill="1" applyBorder="1" applyAlignment="1">
      <alignment horizontal="center" vertical="center" wrapText="1"/>
    </xf>
    <xf numFmtId="0" fontId="19" fillId="13" borderId="31" xfId="0" applyFont="1" applyFill="1" applyBorder="1" applyAlignment="1">
      <alignment horizontal="center" vertical="center" wrapText="1"/>
    </xf>
    <xf numFmtId="0" fontId="21" fillId="16" borderId="3" xfId="0" applyFont="1" applyFill="1" applyBorder="1" applyAlignment="1">
      <alignment horizontal="center" vertical="center" wrapText="1"/>
    </xf>
    <xf numFmtId="0" fontId="11" fillId="0" borderId="33"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9" fillId="0" borderId="32" xfId="0" applyFont="1" applyFill="1" applyBorder="1" applyAlignment="1">
      <alignment horizontal="center" vertical="center" wrapText="1"/>
    </xf>
    <xf numFmtId="0" fontId="21" fillId="17" borderId="11" xfId="0" applyFont="1" applyFill="1" applyBorder="1" applyAlignment="1">
      <alignment horizontal="center" vertical="center" wrapText="1"/>
    </xf>
    <xf numFmtId="14" fontId="11" fillId="0" borderId="1" xfId="0" applyNumberFormat="1" applyFont="1" applyFill="1" applyBorder="1" applyAlignment="1">
      <alignment horizontal="center" vertical="center" wrapText="1"/>
    </xf>
    <xf numFmtId="14" fontId="21" fillId="0" borderId="5" xfId="0" applyNumberFormat="1" applyFont="1" applyFill="1" applyBorder="1" applyAlignment="1">
      <alignment horizontal="center" vertical="center" wrapText="1"/>
    </xf>
    <xf numFmtId="0" fontId="21" fillId="0" borderId="6"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11" fillId="0" borderId="0" xfId="0" applyFont="1" applyFill="1" applyBorder="1" applyAlignment="1">
      <alignment vertical="center"/>
    </xf>
    <xf numFmtId="0" fontId="11" fillId="0" borderId="0" xfId="0" applyFont="1" applyFill="1" applyBorder="1" applyAlignment="1">
      <alignment vertical="center" wrapText="1"/>
    </xf>
    <xf numFmtId="0" fontId="11" fillId="0" borderId="0" xfId="0" applyFont="1" applyFill="1" applyAlignment="1">
      <alignment vertical="center" wrapText="1"/>
    </xf>
    <xf numFmtId="0" fontId="21" fillId="0" borderId="2"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1" fillId="0" borderId="19" xfId="0" applyFont="1" applyFill="1" applyBorder="1" applyAlignment="1">
      <alignment horizontal="center" vertical="center" wrapText="1"/>
    </xf>
    <xf numFmtId="0" fontId="21" fillId="0" borderId="29"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19" fillId="9" borderId="21" xfId="0" applyFont="1" applyFill="1" applyBorder="1" applyAlignment="1">
      <alignment horizontal="center" vertical="center" wrapText="1"/>
    </xf>
    <xf numFmtId="0" fontId="21" fillId="17" borderId="1" xfId="0" applyFont="1" applyFill="1" applyBorder="1" applyAlignment="1">
      <alignment horizontal="center" vertical="center" wrapText="1"/>
    </xf>
    <xf numFmtId="14" fontId="21" fillId="0" borderId="29" xfId="0" applyNumberFormat="1" applyFont="1" applyFill="1" applyBorder="1" applyAlignment="1">
      <alignment horizontal="center" vertical="center" wrapText="1"/>
    </xf>
    <xf numFmtId="0" fontId="19" fillId="0" borderId="19" xfId="0" applyFont="1" applyFill="1" applyBorder="1" applyAlignment="1">
      <alignment horizontal="center" vertical="center" wrapText="1"/>
    </xf>
    <xf numFmtId="0" fontId="21" fillId="8" borderId="2" xfId="0" applyFont="1" applyFill="1" applyBorder="1" applyAlignment="1">
      <alignment horizontal="center" vertical="center" wrapText="1"/>
    </xf>
    <xf numFmtId="0" fontId="21" fillId="8" borderId="19"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21" fillId="8" borderId="1" xfId="0" applyFont="1" applyFill="1" applyBorder="1" applyAlignment="1">
      <alignment horizontal="center" vertical="center" wrapText="1"/>
    </xf>
    <xf numFmtId="14" fontId="11" fillId="8" borderId="1" xfId="0" applyNumberFormat="1" applyFont="1" applyFill="1" applyBorder="1" applyAlignment="1">
      <alignment horizontal="center" vertical="center" wrapText="1"/>
    </xf>
    <xf numFmtId="14" fontId="21" fillId="8" borderId="29" xfId="0" applyNumberFormat="1" applyFont="1" applyFill="1" applyBorder="1" applyAlignment="1">
      <alignment horizontal="center" vertical="center" wrapText="1"/>
    </xf>
    <xf numFmtId="0" fontId="21" fillId="8" borderId="29" xfId="0" applyFont="1" applyFill="1" applyBorder="1" applyAlignment="1">
      <alignment horizontal="center" vertical="center" wrapText="1"/>
    </xf>
    <xf numFmtId="0" fontId="19" fillId="12" borderId="19"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17" borderId="1"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9" xfId="0" applyFont="1" applyFill="1" applyBorder="1" applyAlignment="1">
      <alignment horizontal="center" vertical="center" wrapText="1"/>
    </xf>
    <xf numFmtId="17" fontId="21" fillId="8" borderId="19" xfId="0" applyNumberFormat="1" applyFont="1" applyFill="1" applyBorder="1" applyAlignment="1">
      <alignment horizontal="center" vertical="center" wrapText="1"/>
    </xf>
    <xf numFmtId="14" fontId="11" fillId="0" borderId="29"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30"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4" fillId="0" borderId="9" xfId="0" applyFont="1" applyFill="1" applyBorder="1" applyAlignment="1">
      <alignment horizontal="center" vertical="center" wrapText="1"/>
    </xf>
    <xf numFmtId="0" fontId="9" fillId="0" borderId="9" xfId="0" applyFont="1" applyBorder="1" applyAlignment="1">
      <alignment horizontal="left" vertical="center" wrapText="1"/>
    </xf>
    <xf numFmtId="0" fontId="14" fillId="0" borderId="31" xfId="0" applyFont="1" applyFill="1" applyBorder="1" applyAlignment="1">
      <alignment horizontal="center" vertical="center" wrapText="1"/>
    </xf>
    <xf numFmtId="0" fontId="15" fillId="0" borderId="0" xfId="0" applyFont="1" applyAlignment="1">
      <alignment vertical="center"/>
    </xf>
    <xf numFmtId="0" fontId="13" fillId="0" borderId="0" xfId="0" applyFont="1" applyAlignment="1">
      <alignment vertical="center" wrapText="1"/>
    </xf>
    <xf numFmtId="0" fontId="15" fillId="0" borderId="0" xfId="0" applyFont="1" applyAlignment="1">
      <alignment vertical="center" wrapText="1"/>
    </xf>
    <xf numFmtId="0" fontId="9" fillId="0" borderId="0" xfId="0" applyFont="1" applyAlignment="1">
      <alignment vertical="center" wrapText="1"/>
    </xf>
    <xf numFmtId="0" fontId="15" fillId="0" borderId="0" xfId="0" applyFont="1" applyAlignment="1">
      <alignment horizontal="center" vertical="center" wrapText="1"/>
    </xf>
    <xf numFmtId="0" fontId="13" fillId="0" borderId="0" xfId="0" applyFont="1" applyAlignment="1">
      <alignment vertical="center"/>
    </xf>
    <xf numFmtId="0" fontId="21" fillId="18" borderId="32" xfId="0" applyFont="1" applyFill="1" applyBorder="1" applyAlignment="1">
      <alignment horizontal="center" vertical="center" wrapText="1"/>
    </xf>
    <xf numFmtId="0" fontId="21" fillId="8" borderId="21" xfId="0" applyFont="1" applyFill="1" applyBorder="1" applyAlignment="1">
      <alignment horizontal="center" vertical="center" wrapText="1"/>
    </xf>
    <xf numFmtId="0" fontId="6" fillId="0" borderId="0" xfId="0" applyFont="1" applyAlignment="1">
      <alignment vertical="center" wrapText="1"/>
    </xf>
    <xf numFmtId="0" fontId="7" fillId="5" borderId="1" xfId="0" applyFont="1" applyFill="1" applyBorder="1" applyAlignment="1" applyProtection="1">
      <alignment horizontal="center" vertical="center" wrapText="1"/>
    </xf>
    <xf numFmtId="0" fontId="7" fillId="5" borderId="22" xfId="1" applyFont="1" applyFill="1" applyBorder="1" applyAlignment="1">
      <alignment horizontal="center" vertical="center" wrapText="1"/>
    </xf>
    <xf numFmtId="0" fontId="7" fillId="5" borderId="7" xfId="1" applyFont="1" applyFill="1" applyBorder="1" applyAlignment="1">
      <alignment horizontal="center" vertical="center" wrapText="1"/>
    </xf>
    <xf numFmtId="0" fontId="6" fillId="0" borderId="0" xfId="1" applyFont="1" applyAlignment="1">
      <alignment horizontal="center" vertical="center" wrapText="1"/>
    </xf>
    <xf numFmtId="0" fontId="7" fillId="7" borderId="13" xfId="1" applyFont="1" applyFill="1" applyBorder="1" applyAlignment="1">
      <alignment horizontal="left" vertical="center" wrapText="1"/>
    </xf>
    <xf numFmtId="0" fontId="7" fillId="7" borderId="23" xfId="1" applyFont="1" applyFill="1" applyBorder="1" applyAlignment="1">
      <alignment horizontal="left" vertical="center" wrapText="1"/>
    </xf>
    <xf numFmtId="0" fontId="7" fillId="7" borderId="20" xfId="1" applyFont="1" applyFill="1" applyBorder="1" applyAlignment="1">
      <alignment horizontal="center" vertical="center" wrapText="1"/>
    </xf>
    <xf numFmtId="0" fontId="7" fillId="7" borderId="21" xfId="1" applyFont="1" applyFill="1" applyBorder="1" applyAlignment="1">
      <alignment horizontal="center" vertical="center" wrapText="1"/>
    </xf>
    <xf numFmtId="0" fontId="6" fillId="0" borderId="0" xfId="1" applyFont="1" applyAlignment="1">
      <alignment horizontal="center" vertical="top" wrapText="1"/>
    </xf>
    <xf numFmtId="0" fontId="7" fillId="0" borderId="1" xfId="1" applyFont="1" applyBorder="1" applyAlignment="1">
      <alignment horizontal="left" vertical="center" wrapText="1"/>
    </xf>
    <xf numFmtId="0" fontId="7" fillId="0" borderId="1" xfId="1" applyFont="1" applyBorder="1" applyAlignment="1">
      <alignment horizontal="center" vertical="center" wrapText="1"/>
    </xf>
    <xf numFmtId="0" fontId="7" fillId="6" borderId="1" xfId="1" applyFont="1" applyFill="1" applyBorder="1" applyAlignment="1">
      <alignment horizontal="center" vertical="center" wrapText="1"/>
    </xf>
    <xf numFmtId="0" fontId="7" fillId="7" borderId="1" xfId="1" applyFont="1" applyFill="1" applyBorder="1" applyAlignment="1">
      <alignment horizontal="left" vertical="center" wrapText="1"/>
    </xf>
    <xf numFmtId="0" fontId="7" fillId="7" borderId="8" xfId="1" applyFont="1" applyFill="1" applyBorder="1" applyAlignment="1">
      <alignment horizontal="left" vertical="center" wrapText="1"/>
    </xf>
    <xf numFmtId="9" fontId="7" fillId="3" borderId="1" xfId="1" applyNumberFormat="1" applyFont="1" applyFill="1" applyBorder="1" applyAlignment="1">
      <alignment horizontal="center" vertical="center" wrapText="1"/>
    </xf>
    <xf numFmtId="0" fontId="6" fillId="0" borderId="41" xfId="1" applyFont="1" applyBorder="1" applyAlignment="1">
      <alignment horizontal="center" vertical="center" wrapText="1"/>
    </xf>
    <xf numFmtId="0" fontId="6" fillId="0" borderId="12" xfId="1" applyFont="1" applyBorder="1" applyAlignment="1">
      <alignment horizontal="center" vertical="center" wrapText="1"/>
    </xf>
    <xf numFmtId="0" fontId="6" fillId="0" borderId="23" xfId="1" applyFont="1" applyBorder="1" applyAlignment="1">
      <alignment horizontal="center" vertical="center" wrapText="1"/>
    </xf>
    <xf numFmtId="0" fontId="6" fillId="0" borderId="10" xfId="1" applyFont="1" applyBorder="1" applyAlignment="1">
      <alignment horizontal="center" vertical="center" wrapText="1"/>
    </xf>
    <xf numFmtId="0" fontId="6" fillId="0" borderId="13" xfId="1" applyFont="1" applyBorder="1" applyAlignment="1">
      <alignment horizontal="center" vertical="center" wrapText="1"/>
    </xf>
    <xf numFmtId="0" fontId="7" fillId="3" borderId="1" xfId="0" applyFont="1" applyFill="1" applyBorder="1" applyAlignment="1" applyProtection="1">
      <alignment horizontal="center" vertical="center" wrapText="1"/>
    </xf>
    <xf numFmtId="0" fontId="7" fillId="0" borderId="10" xfId="1" applyFont="1" applyBorder="1" applyAlignment="1">
      <alignment horizontal="center" vertical="center" wrapText="1"/>
    </xf>
    <xf numFmtId="0" fontId="7" fillId="0" borderId="13" xfId="1" applyFont="1" applyBorder="1" applyAlignment="1">
      <alignment horizontal="center" vertical="center" wrapText="1"/>
    </xf>
    <xf numFmtId="0" fontId="6" fillId="0" borderId="1" xfId="1" applyFont="1" applyBorder="1" applyAlignment="1">
      <alignment horizontal="center" vertical="center" wrapText="1"/>
    </xf>
    <xf numFmtId="0" fontId="6" fillId="0" borderId="1" xfId="1" applyFont="1" applyFill="1" applyBorder="1" applyAlignment="1">
      <alignment horizontal="center" vertical="center" wrapText="1"/>
    </xf>
    <xf numFmtId="0" fontId="18" fillId="13" borderId="11" xfId="0" applyFont="1" applyFill="1" applyBorder="1" applyAlignment="1">
      <alignment horizontal="center" vertical="center" wrapText="1"/>
    </xf>
    <xf numFmtId="0" fontId="19" fillId="13" borderId="9" xfId="0" applyFont="1" applyFill="1" applyBorder="1" applyAlignment="1">
      <alignment horizontal="center" vertical="center" wrapText="1"/>
    </xf>
    <xf numFmtId="0" fontId="18" fillId="13" borderId="9" xfId="0" applyFont="1" applyFill="1" applyBorder="1" applyAlignment="1">
      <alignment horizontal="center" vertical="center" wrapText="1"/>
    </xf>
    <xf numFmtId="0" fontId="6" fillId="0" borderId="1" xfId="0" applyFont="1" applyBorder="1" applyAlignment="1">
      <alignment vertical="top" wrapText="1"/>
    </xf>
    <xf numFmtId="0" fontId="6" fillId="0" borderId="1" xfId="0" applyFont="1" applyBorder="1" applyAlignment="1">
      <alignment wrapText="1"/>
    </xf>
    <xf numFmtId="0" fontId="0" fillId="0" borderId="0" xfId="0" applyAlignment="1">
      <alignment vertical="center" wrapText="1"/>
    </xf>
    <xf numFmtId="0" fontId="0" fillId="0" borderId="0" xfId="0" applyAlignment="1">
      <alignment horizontal="center" vertical="center" wrapText="1"/>
    </xf>
    <xf numFmtId="0" fontId="39" fillId="0" borderId="0" xfId="0" applyFont="1" applyAlignment="1">
      <alignment vertical="center" wrapText="1"/>
    </xf>
    <xf numFmtId="0" fontId="0" fillId="0" borderId="1" xfId="0" applyBorder="1" applyAlignment="1">
      <alignment vertical="center" wrapText="1"/>
    </xf>
    <xf numFmtId="0" fontId="7" fillId="17" borderId="1" xfId="0" applyFont="1" applyFill="1" applyBorder="1" applyAlignment="1">
      <alignment horizontal="left" vertical="center" wrapText="1"/>
    </xf>
    <xf numFmtId="0" fontId="0" fillId="0" borderId="0" xfId="0" applyFill="1" applyAlignment="1">
      <alignment vertical="center" wrapText="1"/>
    </xf>
    <xf numFmtId="0" fontId="39" fillId="0" borderId="0" xfId="0" applyFont="1" applyFill="1" applyAlignment="1">
      <alignment vertical="center" wrapText="1"/>
    </xf>
    <xf numFmtId="0" fontId="7" fillId="0" borderId="1" xfId="0" applyFont="1" applyBorder="1" applyAlignment="1">
      <alignment vertical="center" wrapText="1"/>
    </xf>
    <xf numFmtId="0" fontId="6" fillId="0" borderId="2" xfId="0" applyFont="1" applyBorder="1" applyAlignment="1">
      <alignment vertical="center" wrapText="1"/>
    </xf>
    <xf numFmtId="0" fontId="36" fillId="21" borderId="3" xfId="0" applyFont="1" applyFill="1" applyBorder="1" applyAlignment="1">
      <alignment horizontal="left" vertical="center" wrapText="1"/>
    </xf>
    <xf numFmtId="0" fontId="0" fillId="14" borderId="1" xfId="0" applyFill="1" applyBorder="1" applyAlignment="1">
      <alignment vertical="center" wrapText="1"/>
    </xf>
    <xf numFmtId="0" fontId="38" fillId="0" borderId="0" xfId="0" applyFont="1" applyAlignment="1">
      <alignment vertical="center" wrapText="1"/>
    </xf>
    <xf numFmtId="0" fontId="41" fillId="0" borderId="0" xfId="0" applyFont="1" applyAlignment="1">
      <alignment vertical="center" wrapText="1"/>
    </xf>
    <xf numFmtId="0" fontId="7" fillId="0" borderId="2" xfId="0" applyFont="1" applyFill="1" applyBorder="1" applyAlignment="1">
      <alignment horizontal="left" vertical="center" wrapText="1"/>
    </xf>
    <xf numFmtId="0" fontId="0" fillId="0" borderId="8" xfId="0" applyFill="1" applyBorder="1" applyAlignment="1">
      <alignment vertical="center" wrapText="1"/>
    </xf>
    <xf numFmtId="0" fontId="33" fillId="0" borderId="0" xfId="0" applyFont="1" applyFill="1" applyAlignment="1">
      <alignment vertical="center" wrapText="1"/>
    </xf>
    <xf numFmtId="0" fontId="42" fillId="0" borderId="0" xfId="0" applyFont="1" applyFill="1" applyAlignment="1">
      <alignment vertical="center" wrapText="1"/>
    </xf>
    <xf numFmtId="0" fontId="7" fillId="0" borderId="1" xfId="0" applyFont="1" applyFill="1" applyBorder="1" applyAlignment="1">
      <alignment vertical="center" wrapText="1"/>
    </xf>
    <xf numFmtId="0" fontId="7" fillId="0" borderId="1" xfId="0" applyFont="1" applyFill="1" applyBorder="1" applyAlignment="1">
      <alignment vertical="center"/>
    </xf>
    <xf numFmtId="0" fontId="35" fillId="0" borderId="1" xfId="0" applyFont="1" applyFill="1" applyBorder="1" applyAlignment="1">
      <alignment vertical="center" wrapText="1"/>
    </xf>
    <xf numFmtId="0" fontId="6" fillId="14" borderId="1" xfId="0" applyFont="1" applyFill="1" applyBorder="1" applyAlignment="1">
      <alignment vertical="center" wrapText="1"/>
    </xf>
    <xf numFmtId="0" fontId="6" fillId="0" borderId="2" xfId="0" applyFont="1" applyFill="1" applyBorder="1" applyAlignment="1">
      <alignment horizontal="left" vertical="center" wrapText="1"/>
    </xf>
    <xf numFmtId="0" fontId="6" fillId="0" borderId="8" xfId="0" applyFont="1" applyFill="1" applyBorder="1" applyAlignment="1">
      <alignment vertical="center" wrapText="1"/>
    </xf>
    <xf numFmtId="15" fontId="0" fillId="0" borderId="1" xfId="0" applyNumberFormat="1" applyBorder="1" applyAlignment="1">
      <alignment vertical="center" wrapText="1"/>
    </xf>
    <xf numFmtId="0" fontId="40" fillId="19" borderId="10" xfId="0" applyFont="1" applyFill="1" applyBorder="1" applyAlignment="1">
      <alignment horizontal="center" vertical="center" wrapText="1"/>
    </xf>
    <xf numFmtId="0" fontId="36" fillId="21" borderId="1" xfId="0" applyFont="1" applyFill="1" applyBorder="1" applyAlignment="1">
      <alignment vertical="center" wrapText="1"/>
    </xf>
    <xf numFmtId="0" fontId="7" fillId="17" borderId="1" xfId="0" applyFont="1" applyFill="1" applyBorder="1" applyAlignment="1">
      <alignment vertical="center" wrapText="1"/>
    </xf>
    <xf numFmtId="0" fontId="7" fillId="17" borderId="1" xfId="0" applyFont="1" applyFill="1" applyBorder="1" applyAlignment="1">
      <alignment vertical="center"/>
    </xf>
    <xf numFmtId="0" fontId="7" fillId="17" borderId="1" xfId="0" applyFont="1" applyFill="1" applyBorder="1" applyAlignment="1">
      <alignment horizontal="left" vertical="center"/>
    </xf>
    <xf numFmtId="0" fontId="6" fillId="17" borderId="1" xfId="0" applyFont="1" applyFill="1" applyBorder="1" applyAlignment="1">
      <alignment vertical="center" wrapText="1"/>
    </xf>
    <xf numFmtId="0" fontId="36" fillId="21" borderId="11" xfId="0" applyFont="1" applyFill="1" applyBorder="1" applyAlignment="1">
      <alignment vertical="center" wrapText="1"/>
    </xf>
    <xf numFmtId="0" fontId="6" fillId="0" borderId="29" xfId="0" applyFont="1" applyBorder="1" applyAlignment="1">
      <alignment vertical="center" wrapText="1"/>
    </xf>
    <xf numFmtId="0" fontId="0" fillId="17" borderId="1" xfId="0" applyFill="1" applyBorder="1" applyAlignment="1">
      <alignment vertical="center" wrapText="1"/>
    </xf>
    <xf numFmtId="0" fontId="0" fillId="17" borderId="1" xfId="0" applyFill="1" applyBorder="1" applyAlignment="1">
      <alignment horizontal="center" vertical="center" wrapText="1"/>
    </xf>
    <xf numFmtId="0" fontId="0" fillId="17" borderId="1" xfId="0"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29" xfId="0" applyFont="1" applyFill="1" applyBorder="1" applyAlignment="1">
      <alignment vertical="center" wrapText="1"/>
    </xf>
    <xf numFmtId="0" fontId="0" fillId="6" borderId="1" xfId="0" applyFill="1" applyBorder="1" applyAlignment="1">
      <alignment horizontal="center" vertical="center" wrapText="1"/>
    </xf>
    <xf numFmtId="15" fontId="0" fillId="0" borderId="1" xfId="0" applyNumberFormat="1" applyBorder="1" applyAlignment="1">
      <alignment horizontal="right" vertical="center" wrapText="1"/>
    </xf>
    <xf numFmtId="0" fontId="0" fillId="0" borderId="0" xfId="0" applyFill="1" applyAlignment="1">
      <alignment horizontal="center" vertical="center" wrapText="1"/>
    </xf>
    <xf numFmtId="0" fontId="0" fillId="0" borderId="1" xfId="0" applyFill="1" applyBorder="1" applyAlignment="1">
      <alignment horizontal="left" vertical="center" wrapText="1"/>
    </xf>
    <xf numFmtId="0" fontId="6" fillId="0" borderId="0" xfId="0" applyFont="1" applyFill="1" applyAlignment="1">
      <alignment horizontal="center" vertical="center" wrapText="1"/>
    </xf>
    <xf numFmtId="0" fontId="6" fillId="0" borderId="0" xfId="0" applyFont="1" applyFill="1" applyAlignment="1">
      <alignment vertical="center" wrapText="1"/>
    </xf>
    <xf numFmtId="0" fontId="6" fillId="14" borderId="1" xfId="0" applyFont="1" applyFill="1" applyBorder="1" applyAlignment="1">
      <alignment vertical="center"/>
    </xf>
    <xf numFmtId="0" fontId="33" fillId="14" borderId="1" xfId="0" applyFont="1" applyFill="1" applyBorder="1" applyAlignment="1">
      <alignment vertical="center" wrapText="1"/>
    </xf>
    <xf numFmtId="0" fontId="0" fillId="0" borderId="1" xfId="0" applyBorder="1" applyAlignment="1">
      <alignment vertical="top" wrapText="1"/>
    </xf>
    <xf numFmtId="0" fontId="36" fillId="21" borderId="1" xfId="0" applyFont="1" applyFill="1" applyBorder="1" applyAlignment="1">
      <alignment horizontal="left" vertical="center" wrapText="1"/>
    </xf>
    <xf numFmtId="15" fontId="0" fillId="17" borderId="1" xfId="0" applyNumberFormat="1" applyFill="1" applyBorder="1" applyAlignment="1">
      <alignment horizontal="right" vertical="center" wrapText="1"/>
    </xf>
    <xf numFmtId="15" fontId="0" fillId="21" borderId="1" xfId="0" applyNumberFormat="1" applyFill="1" applyBorder="1" applyAlignment="1">
      <alignment horizontal="right" vertical="center" wrapText="1"/>
    </xf>
    <xf numFmtId="0" fontId="6" fillId="0" borderId="1" xfId="0" applyFont="1" applyFill="1" applyBorder="1" applyAlignment="1">
      <alignment vertical="top" wrapText="1"/>
    </xf>
    <xf numFmtId="15" fontId="6" fillId="0" borderId="1" xfId="0" applyNumberFormat="1" applyFont="1" applyBorder="1" applyAlignment="1">
      <alignment vertical="center" wrapText="1"/>
    </xf>
    <xf numFmtId="15" fontId="6" fillId="0" borderId="1" xfId="5" applyNumberFormat="1" applyBorder="1" applyAlignment="1">
      <alignment horizontal="center" vertical="center" wrapText="1"/>
    </xf>
    <xf numFmtId="15" fontId="0" fillId="0" borderId="1" xfId="0" applyNumberFormat="1" applyBorder="1" applyAlignment="1">
      <alignment horizontal="center" vertical="center" wrapText="1"/>
    </xf>
    <xf numFmtId="0" fontId="0" fillId="7" borderId="0" xfId="0" applyFill="1" applyAlignment="1">
      <alignment vertical="center" wrapText="1"/>
    </xf>
    <xf numFmtId="0" fontId="47" fillId="14" borderId="1" xfId="0" applyFont="1" applyFill="1" applyBorder="1" applyAlignment="1">
      <alignment vertical="center" wrapText="1"/>
    </xf>
    <xf numFmtId="0" fontId="6" fillId="23" borderId="1" xfId="0" applyFont="1" applyFill="1" applyBorder="1" applyAlignment="1">
      <alignment vertical="center" wrapText="1"/>
    </xf>
    <xf numFmtId="0" fontId="6" fillId="15" borderId="1" xfId="0" applyFont="1" applyFill="1" applyBorder="1" applyAlignment="1">
      <alignment horizontal="center" vertical="center" wrapText="1"/>
    </xf>
    <xf numFmtId="0" fontId="6" fillId="0" borderId="10" xfId="0" applyFont="1" applyFill="1" applyBorder="1" applyAlignment="1">
      <alignment vertical="center" wrapText="1"/>
    </xf>
    <xf numFmtId="0" fontId="0" fillId="0" borderId="0" xfId="0" applyAlignment="1">
      <alignment horizontal="left" vertical="center" wrapText="1"/>
    </xf>
    <xf numFmtId="0" fontId="7" fillId="17" borderId="1" xfId="0" applyFont="1" applyFill="1" applyBorder="1" applyAlignment="1">
      <alignment horizontal="center" vertical="center" wrapText="1"/>
    </xf>
    <xf numFmtId="0" fontId="7" fillId="17" borderId="1" xfId="0" applyFont="1" applyFill="1" applyBorder="1" applyAlignment="1">
      <alignment horizontal="center" vertical="center"/>
    </xf>
    <xf numFmtId="0" fontId="29" fillId="21" borderId="1" xfId="0" applyFont="1" applyFill="1" applyBorder="1" applyAlignment="1">
      <alignment vertical="center" wrapText="1"/>
    </xf>
    <xf numFmtId="0" fontId="0" fillId="21" borderId="1" xfId="0" applyFill="1" applyBorder="1" applyAlignment="1">
      <alignment vertical="center" wrapText="1"/>
    </xf>
    <xf numFmtId="9" fontId="0" fillId="0" borderId="1" xfId="0" applyNumberFormat="1" applyFill="1" applyBorder="1" applyAlignment="1">
      <alignment vertical="center" wrapText="1"/>
    </xf>
    <xf numFmtId="0" fontId="36" fillId="21" borderId="1" xfId="0" applyFont="1" applyFill="1" applyBorder="1" applyAlignment="1">
      <alignment horizontal="center" vertical="center" wrapText="1"/>
    </xf>
    <xf numFmtId="0" fontId="0" fillId="0" borderId="1" xfId="0" applyFill="1" applyBorder="1" applyAlignment="1">
      <alignment vertical="top" wrapText="1"/>
    </xf>
    <xf numFmtId="0" fontId="46" fillId="0" borderId="1" xfId="0" applyFont="1" applyFill="1" applyBorder="1" applyAlignment="1">
      <alignment vertical="center" wrapText="1"/>
    </xf>
    <xf numFmtId="0" fontId="47" fillId="0" borderId="1" xfId="0" applyFont="1" applyBorder="1" applyAlignment="1">
      <alignment vertical="center" wrapText="1"/>
    </xf>
    <xf numFmtId="0" fontId="0" fillId="0" borderId="0" xfId="0" applyAlignment="1">
      <alignment wrapText="1"/>
    </xf>
    <xf numFmtId="0" fontId="0" fillId="0" borderId="0" xfId="0" pivotButton="1"/>
    <xf numFmtId="0" fontId="0" fillId="0" borderId="0" xfId="0" applyAlignment="1">
      <alignment horizontal="left"/>
    </xf>
    <xf numFmtId="0" fontId="0" fillId="0" borderId="0" xfId="0" applyNumberFormat="1"/>
    <xf numFmtId="0" fontId="0" fillId="0" borderId="0" xfId="0" pivotButton="1" applyAlignment="1">
      <alignment wrapText="1"/>
    </xf>
    <xf numFmtId="0" fontId="0" fillId="0" borderId="0" xfId="0" applyAlignment="1">
      <alignment horizontal="left" wrapText="1"/>
    </xf>
    <xf numFmtId="0" fontId="6" fillId="0" borderId="0" xfId="0" applyFont="1" applyFill="1" applyBorder="1" applyAlignment="1">
      <alignment vertical="center" wrapText="1"/>
    </xf>
    <xf numFmtId="9" fontId="0" fillId="0" borderId="1" xfId="0" applyNumberFormat="1" applyFill="1" applyBorder="1" applyAlignment="1">
      <alignment horizontal="center" vertical="center" wrapText="1"/>
    </xf>
    <xf numFmtId="0" fontId="0" fillId="0" borderId="0" xfId="0" applyFill="1" applyAlignment="1">
      <alignment horizontal="right" vertical="center" wrapText="1"/>
    </xf>
    <xf numFmtId="15" fontId="0" fillId="25" borderId="1" xfId="0" applyNumberFormat="1" applyFill="1" applyBorder="1" applyAlignment="1">
      <alignment horizontal="right" vertical="center" wrapText="1"/>
    </xf>
    <xf numFmtId="0" fontId="34" fillId="0" borderId="1" xfId="0" applyFont="1" applyFill="1" applyBorder="1" applyAlignment="1">
      <alignment vertical="center" wrapText="1"/>
    </xf>
    <xf numFmtId="0" fontId="7" fillId="25" borderId="1" xfId="0" applyFont="1" applyFill="1" applyBorder="1" applyAlignment="1">
      <alignment horizontal="left" vertical="center" wrapText="1"/>
    </xf>
    <xf numFmtId="0" fontId="7" fillId="25" borderId="1" xfId="0" applyFont="1" applyFill="1" applyBorder="1" applyAlignment="1">
      <alignment vertical="center" wrapText="1"/>
    </xf>
    <xf numFmtId="0" fontId="7" fillId="25" borderId="1" xfId="0" applyFont="1" applyFill="1" applyBorder="1" applyAlignment="1">
      <alignment horizontal="center" vertical="center" wrapText="1"/>
    </xf>
    <xf numFmtId="9" fontId="7" fillId="25" borderId="1" xfId="2" applyFont="1" applyFill="1" applyBorder="1" applyAlignment="1">
      <alignment horizontal="center" vertical="center" wrapText="1"/>
    </xf>
    <xf numFmtId="0" fontId="0" fillId="25" borderId="1" xfId="0" applyFill="1" applyBorder="1" applyAlignment="1">
      <alignment vertical="center" wrapText="1"/>
    </xf>
    <xf numFmtId="0" fontId="7" fillId="25" borderId="1" xfId="0" applyFont="1" applyFill="1" applyBorder="1" applyAlignment="1">
      <alignment vertical="center"/>
    </xf>
    <xf numFmtId="0" fontId="0" fillId="25" borderId="1" xfId="0" applyFill="1" applyBorder="1" applyAlignment="1">
      <alignment horizontal="center" vertical="center" wrapText="1"/>
    </xf>
    <xf numFmtId="0" fontId="6" fillId="25" borderId="1" xfId="0" applyFont="1" applyFill="1" applyBorder="1" applyAlignment="1">
      <alignment vertical="center" wrapText="1"/>
    </xf>
    <xf numFmtId="0" fontId="6" fillId="25" borderId="1" xfId="0" applyFont="1" applyFill="1" applyBorder="1" applyAlignment="1">
      <alignment horizontal="center" vertical="center" wrapText="1"/>
    </xf>
    <xf numFmtId="0" fontId="0" fillId="25" borderId="1" xfId="0" applyFill="1" applyBorder="1" applyAlignment="1">
      <alignment horizontal="left" vertical="center" wrapText="1"/>
    </xf>
    <xf numFmtId="0" fontId="7" fillId="25" borderId="1" xfId="0" applyFont="1" applyFill="1" applyBorder="1" applyAlignment="1">
      <alignment horizontal="left" vertical="center"/>
    </xf>
    <xf numFmtId="0" fontId="6" fillId="25" borderId="1" xfId="0" applyFont="1" applyFill="1" applyBorder="1" applyAlignment="1">
      <alignment wrapText="1"/>
    </xf>
    <xf numFmtId="0" fontId="0" fillId="0" borderId="1" xfId="0" applyFill="1" applyBorder="1" applyAlignment="1">
      <alignment horizontal="right" vertical="center" wrapText="1"/>
    </xf>
    <xf numFmtId="15" fontId="29" fillId="0" borderId="1" xfId="0" applyNumberFormat="1" applyFont="1" applyFill="1" applyBorder="1" applyAlignment="1">
      <alignment horizontal="right" vertical="center" wrapText="1"/>
    </xf>
    <xf numFmtId="9" fontId="6" fillId="0" borderId="1" xfId="0" applyNumberFormat="1" applyFont="1" applyFill="1" applyBorder="1" applyAlignment="1">
      <alignment horizontal="center" vertical="center"/>
    </xf>
    <xf numFmtId="0" fontId="0" fillId="20" borderId="8" xfId="0" applyFill="1" applyBorder="1" applyAlignment="1">
      <alignment horizontal="center" vertical="center" wrapText="1"/>
    </xf>
    <xf numFmtId="0" fontId="36" fillId="21" borderId="11" xfId="0" applyFont="1" applyFill="1" applyBorder="1" applyAlignment="1">
      <alignment horizontal="left" vertical="center" wrapText="1"/>
    </xf>
    <xf numFmtId="0" fontId="36" fillId="21" borderId="11" xfId="0" applyFont="1" applyFill="1" applyBorder="1" applyAlignment="1">
      <alignment horizontal="center" vertical="center" wrapText="1"/>
    </xf>
    <xf numFmtId="0" fontId="0" fillId="21" borderId="11" xfId="0" applyFill="1" applyBorder="1" applyAlignment="1">
      <alignment vertical="center" wrapText="1"/>
    </xf>
    <xf numFmtId="0" fontId="0" fillId="21" borderId="5" xfId="0" applyFill="1" applyBorder="1" applyAlignment="1">
      <alignment vertical="center" wrapText="1"/>
    </xf>
    <xf numFmtId="0" fontId="7" fillId="17" borderId="2" xfId="0" applyFont="1" applyFill="1" applyBorder="1" applyAlignment="1">
      <alignment horizontal="left" vertical="center" wrapText="1"/>
    </xf>
    <xf numFmtId="0" fontId="0" fillId="17" borderId="29" xfId="0" applyFill="1" applyBorder="1" applyAlignment="1">
      <alignment vertical="center" wrapText="1"/>
    </xf>
    <xf numFmtId="0" fontId="7" fillId="25" borderId="2" xfId="0" applyFont="1" applyFill="1" applyBorder="1" applyAlignment="1">
      <alignment horizontal="left" vertical="center" wrapText="1"/>
    </xf>
    <xf numFmtId="0" fontId="0" fillId="25" borderId="29" xfId="0" applyFill="1" applyBorder="1" applyAlignment="1">
      <alignment vertical="center" wrapText="1"/>
    </xf>
    <xf numFmtId="0" fontId="36" fillId="21" borderId="2" xfId="0" applyFont="1" applyFill="1" applyBorder="1" applyAlignment="1">
      <alignment horizontal="left" vertical="center" wrapText="1"/>
    </xf>
    <xf numFmtId="0" fontId="0" fillId="21" borderId="29" xfId="0" applyFill="1" applyBorder="1" applyAlignment="1">
      <alignment vertical="center" wrapText="1"/>
    </xf>
    <xf numFmtId="0" fontId="6" fillId="25" borderId="29" xfId="0" applyFont="1" applyFill="1" applyBorder="1" applyAlignment="1">
      <alignment vertical="center" wrapText="1"/>
    </xf>
    <xf numFmtId="0" fontId="6" fillId="17" borderId="2" xfId="0" applyFont="1" applyFill="1" applyBorder="1" applyAlignment="1">
      <alignment horizontal="left" vertical="center" wrapText="1"/>
    </xf>
    <xf numFmtId="0" fontId="7" fillId="0" borderId="2" xfId="0" applyFont="1" applyBorder="1" applyAlignment="1">
      <alignment horizontal="left" vertical="center" wrapText="1"/>
    </xf>
    <xf numFmtId="0" fontId="47" fillId="0" borderId="29" xfId="0" applyFont="1" applyFill="1" applyBorder="1" applyAlignment="1">
      <alignment vertical="center" wrapText="1"/>
    </xf>
    <xf numFmtId="0" fontId="6" fillId="25" borderId="2" xfId="0" applyFont="1" applyFill="1" applyBorder="1" applyAlignment="1">
      <alignment horizontal="left" vertical="center" wrapText="1"/>
    </xf>
    <xf numFmtId="0" fontId="0" fillId="25" borderId="4" xfId="0" applyFill="1" applyBorder="1" applyAlignment="1">
      <alignment vertical="center" wrapText="1"/>
    </xf>
    <xf numFmtId="0" fontId="7" fillId="25" borderId="9" xfId="0" applyFont="1" applyFill="1" applyBorder="1" applyAlignment="1">
      <alignment vertical="center" wrapText="1"/>
    </xf>
    <xf numFmtId="0" fontId="0" fillId="25" borderId="9" xfId="0" applyFill="1" applyBorder="1" applyAlignment="1">
      <alignment horizontal="center" vertical="center" wrapText="1"/>
    </xf>
    <xf numFmtId="0" fontId="0" fillId="25" borderId="9" xfId="0" applyFill="1" applyBorder="1" applyAlignment="1">
      <alignment vertical="center" wrapText="1"/>
    </xf>
    <xf numFmtId="0" fontId="0" fillId="25" borderId="9" xfId="0" applyFill="1" applyBorder="1" applyAlignment="1">
      <alignment horizontal="left" vertical="center" wrapText="1"/>
    </xf>
    <xf numFmtId="9" fontId="7" fillId="25" borderId="9" xfId="2" applyFont="1" applyFill="1" applyBorder="1" applyAlignment="1">
      <alignment horizontal="center" vertical="center" wrapText="1"/>
    </xf>
    <xf numFmtId="0" fontId="0" fillId="25" borderId="9" xfId="0" applyFill="1" applyBorder="1" applyAlignment="1">
      <alignment horizontal="right" vertical="center" wrapText="1"/>
    </xf>
    <xf numFmtId="0" fontId="0" fillId="25" borderId="31" xfId="0" applyFill="1" applyBorder="1" applyAlignment="1">
      <alignment vertical="center" wrapText="1"/>
    </xf>
    <xf numFmtId="0" fontId="0" fillId="0" borderId="0" xfId="0" applyAlignment="1">
      <alignment horizontal="center" vertical="center"/>
    </xf>
    <xf numFmtId="0" fontId="48" fillId="0" borderId="29" xfId="9" applyFill="1" applyBorder="1" applyAlignment="1">
      <alignment vertical="center" wrapText="1"/>
    </xf>
    <xf numFmtId="9" fontId="49" fillId="0" borderId="1" xfId="0" applyNumberFormat="1" applyFont="1" applyFill="1" applyBorder="1" applyAlignment="1">
      <alignment horizontal="center" vertical="center" wrapText="1"/>
    </xf>
    <xf numFmtId="0" fontId="6" fillId="15" borderId="29" xfId="0" applyFont="1" applyFill="1" applyBorder="1" applyAlignment="1">
      <alignment vertical="center" wrapText="1"/>
    </xf>
    <xf numFmtId="0" fontId="33" fillId="0" borderId="1" xfId="0" applyFont="1" applyFill="1" applyBorder="1" applyAlignment="1">
      <alignment vertical="center" wrapText="1"/>
    </xf>
    <xf numFmtId="15" fontId="0" fillId="0" borderId="1" xfId="0" applyNumberFormat="1" applyFill="1" applyBorder="1" applyAlignment="1">
      <alignment horizontal="right" vertical="center" wrapText="1"/>
    </xf>
    <xf numFmtId="0" fontId="0" fillId="0" borderId="1" xfId="0" applyFill="1" applyBorder="1" applyAlignment="1">
      <alignment vertical="center" wrapText="1"/>
    </xf>
    <xf numFmtId="0" fontId="0" fillId="0" borderId="29" xfId="0" applyFill="1" applyBorder="1" applyAlignment="1">
      <alignment vertical="center" wrapText="1"/>
    </xf>
    <xf numFmtId="0" fontId="6" fillId="0" borderId="1" xfId="0" applyFont="1" applyBorder="1" applyAlignment="1">
      <alignment vertical="center" wrapText="1"/>
    </xf>
    <xf numFmtId="0" fontId="6" fillId="0" borderId="1" xfId="0" applyFont="1" applyFill="1" applyBorder="1" applyAlignment="1">
      <alignment vertical="center" wrapText="1"/>
    </xf>
    <xf numFmtId="0" fontId="6" fillId="15" borderId="1" xfId="0" applyFont="1" applyFill="1" applyBorder="1" applyAlignment="1">
      <alignment vertical="center" wrapText="1"/>
    </xf>
    <xf numFmtId="0" fontId="6" fillId="0" borderId="1" xfId="5" applyFont="1" applyFill="1" applyBorder="1" applyAlignment="1">
      <alignment horizontal="left" vertical="center" wrapText="1"/>
    </xf>
    <xf numFmtId="9" fontId="6" fillId="0" borderId="1" xfId="0" applyNumberFormat="1" applyFont="1" applyFill="1" applyBorder="1" applyAlignment="1">
      <alignment horizontal="center" vertical="center" wrapText="1"/>
    </xf>
    <xf numFmtId="0" fontId="0" fillId="15" borderId="1" xfId="0" applyFill="1" applyBorder="1" applyAlignment="1">
      <alignment vertical="center" wrapText="1"/>
    </xf>
    <xf numFmtId="9" fontId="0" fillId="0" borderId="1" xfId="0" applyNumberFormat="1" applyBorder="1" applyAlignment="1">
      <alignment horizontal="center" vertical="center" wrapText="1"/>
    </xf>
    <xf numFmtId="9" fontId="6" fillId="0" borderId="1" xfId="0" applyNumberFormat="1" applyFont="1" applyBorder="1" applyAlignment="1">
      <alignment horizontal="center" vertical="center" wrapText="1"/>
    </xf>
    <xf numFmtId="9" fontId="0" fillId="7" borderId="1" xfId="0" applyNumberFormat="1" applyFill="1" applyBorder="1" applyAlignment="1">
      <alignment horizontal="center" vertical="center" wrapText="1"/>
    </xf>
    <xf numFmtId="15" fontId="6" fillId="0" borderId="1" xfId="0" applyNumberFormat="1" applyFont="1" applyFill="1" applyBorder="1" applyAlignment="1">
      <alignment horizontal="justify" vertical="center" wrapText="1"/>
    </xf>
    <xf numFmtId="15" fontId="6" fillId="0" borderId="1" xfId="0" applyNumberFormat="1" applyFont="1" applyFill="1" applyBorder="1" applyAlignment="1">
      <alignment horizontal="right" vertical="center" wrapText="1"/>
    </xf>
    <xf numFmtId="0" fontId="6" fillId="0" borderId="0" xfId="0" applyFont="1" applyFill="1" applyBorder="1" applyAlignment="1">
      <alignment horizontal="center" vertical="center" wrapText="1"/>
    </xf>
    <xf numFmtId="0" fontId="0" fillId="21" borderId="44" xfId="0" applyFill="1" applyBorder="1" applyAlignment="1">
      <alignment vertical="center" wrapText="1"/>
    </xf>
    <xf numFmtId="0" fontId="0" fillId="17" borderId="8" xfId="0" applyFill="1" applyBorder="1" applyAlignment="1">
      <alignment vertical="center" wrapText="1"/>
    </xf>
    <xf numFmtId="0" fontId="0" fillId="25" borderId="8" xfId="0" applyFill="1" applyBorder="1" applyAlignment="1">
      <alignment vertical="center" wrapText="1"/>
    </xf>
    <xf numFmtId="0" fontId="29" fillId="21" borderId="8" xfId="0" applyFont="1" applyFill="1" applyBorder="1" applyAlignment="1">
      <alignment vertical="center" wrapText="1"/>
    </xf>
    <xf numFmtId="0" fontId="0" fillId="21" borderId="8" xfId="0" applyFill="1" applyBorder="1" applyAlignment="1">
      <alignment vertical="center" wrapText="1"/>
    </xf>
    <xf numFmtId="0" fontId="0" fillId="15" borderId="8" xfId="0" applyFill="1" applyBorder="1" applyAlignment="1">
      <alignment vertical="center" wrapText="1"/>
    </xf>
    <xf numFmtId="0" fontId="49" fillId="0" borderId="8" xfId="0" applyFont="1" applyFill="1" applyBorder="1" applyAlignment="1">
      <alignment vertical="center" wrapText="1"/>
    </xf>
    <xf numFmtId="0" fontId="0" fillId="25" borderId="43" xfId="0" applyFill="1" applyBorder="1" applyAlignment="1">
      <alignment vertical="center" wrapText="1"/>
    </xf>
    <xf numFmtId="15" fontId="6" fillId="13" borderId="1" xfId="0" applyNumberFormat="1" applyFont="1" applyFill="1" applyBorder="1" applyAlignment="1">
      <alignment horizontal="right" vertical="center" wrapText="1"/>
    </xf>
    <xf numFmtId="0" fontId="0" fillId="0" borderId="46" xfId="0" applyFill="1" applyBorder="1" applyAlignment="1">
      <alignment horizontal="center" vertical="center" wrapText="1"/>
    </xf>
    <xf numFmtId="0" fontId="51" fillId="0" borderId="1" xfId="0" applyFont="1" applyFill="1" applyBorder="1" applyAlignment="1">
      <alignment vertical="center" wrapText="1"/>
    </xf>
    <xf numFmtId="0" fontId="0" fillId="0" borderId="18" xfId="0" applyFill="1" applyBorder="1" applyAlignment="1">
      <alignment horizontal="center" vertical="center" wrapText="1"/>
    </xf>
    <xf numFmtId="0" fontId="0" fillId="15" borderId="46" xfId="0" applyFill="1" applyBorder="1" applyAlignment="1">
      <alignment horizontal="center" vertical="center" wrapText="1"/>
    </xf>
    <xf numFmtId="0" fontId="6" fillId="13" borderId="1" xfId="0" applyFont="1" applyFill="1" applyBorder="1" applyAlignment="1">
      <alignment vertical="center" wrapText="1"/>
    </xf>
    <xf numFmtId="0" fontId="0" fillId="13" borderId="1" xfId="0" applyFill="1" applyBorder="1" applyAlignment="1">
      <alignment vertical="center" wrapText="1"/>
    </xf>
    <xf numFmtId="15" fontId="0" fillId="15" borderId="1" xfId="0" applyNumberFormat="1" applyFill="1" applyBorder="1" applyAlignment="1">
      <alignment horizontal="center" vertical="center" wrapText="1"/>
    </xf>
    <xf numFmtId="15" fontId="0" fillId="13" borderId="1" xfId="0" applyNumberFormat="1" applyFill="1" applyBorder="1" applyAlignment="1">
      <alignment horizontal="center" vertical="center" wrapText="1"/>
    </xf>
    <xf numFmtId="15" fontId="0" fillId="13" borderId="1" xfId="0" applyNumberFormat="1" applyFill="1" applyBorder="1" applyAlignment="1">
      <alignment horizontal="right" vertical="center" wrapText="1"/>
    </xf>
    <xf numFmtId="0" fontId="6" fillId="0" borderId="46" xfId="0" applyFont="1" applyFill="1" applyBorder="1" applyAlignment="1">
      <alignment horizontal="center" vertical="center" wrapText="1"/>
    </xf>
    <xf numFmtId="0" fontId="51" fillId="0" borderId="46" xfId="0" applyFont="1" applyFill="1" applyBorder="1" applyAlignment="1">
      <alignment horizontal="center" vertical="center" wrapText="1"/>
    </xf>
    <xf numFmtId="9" fontId="51" fillId="0" borderId="1" xfId="0" applyNumberFormat="1" applyFont="1" applyFill="1" applyBorder="1" applyAlignment="1">
      <alignment horizontal="center" vertical="center" wrapText="1"/>
    </xf>
    <xf numFmtId="15" fontId="6" fillId="13" borderId="1" xfId="0" applyNumberFormat="1" applyFont="1" applyFill="1" applyBorder="1" applyAlignment="1">
      <alignment horizontal="center" vertical="center" wrapText="1"/>
    </xf>
    <xf numFmtId="0" fontId="6" fillId="0" borderId="46" xfId="0" applyFont="1" applyFill="1" applyBorder="1" applyAlignment="1">
      <alignment horizontal="justify" vertical="center" wrapText="1"/>
    </xf>
    <xf numFmtId="0" fontId="0" fillId="0" borderId="46" xfId="0" applyBorder="1" applyAlignment="1">
      <alignment horizontal="center" vertical="center" wrapText="1"/>
    </xf>
    <xf numFmtId="0" fontId="6" fillId="15" borderId="46" xfId="0" applyFont="1" applyFill="1" applyBorder="1" applyAlignment="1">
      <alignment horizontal="center" vertical="center" wrapText="1"/>
    </xf>
    <xf numFmtId="0" fontId="53" fillId="0" borderId="1" xfId="0" applyFont="1" applyFill="1" applyBorder="1" applyAlignment="1">
      <alignment vertical="center" wrapText="1"/>
    </xf>
    <xf numFmtId="0" fontId="7" fillId="2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Fill="1" applyBorder="1" applyAlignment="1">
      <alignment horizontal="left" vertical="center" wrapText="1"/>
    </xf>
    <xf numFmtId="0" fontId="0" fillId="0" borderId="2" xfId="0" applyBorder="1" applyAlignment="1">
      <alignment horizontal="left" vertical="center" wrapText="1"/>
    </xf>
    <xf numFmtId="0" fontId="0" fillId="0" borderId="1" xfId="0" applyBorder="1" applyAlignment="1">
      <alignment horizontal="left" vertical="center" wrapText="1"/>
    </xf>
    <xf numFmtId="0" fontId="0" fillId="14" borderId="1" xfId="0" applyFill="1" applyBorder="1" applyAlignment="1">
      <alignment horizontal="left" vertical="center" wrapText="1"/>
    </xf>
    <xf numFmtId="0" fontId="0" fillId="0" borderId="2" xfId="0" applyBorder="1" applyAlignment="1">
      <alignment horizontal="center" vertical="center" wrapText="1"/>
    </xf>
    <xf numFmtId="0" fontId="0" fillId="14" borderId="1" xfId="0" applyFill="1" applyBorder="1" applyAlignment="1">
      <alignment horizontal="center" vertical="center" wrapText="1"/>
    </xf>
    <xf numFmtId="0" fontId="6" fillId="0" borderId="2" xfId="0" applyFont="1" applyBorder="1" applyAlignment="1">
      <alignment horizontal="left" vertical="center" wrapText="1"/>
    </xf>
    <xf numFmtId="0" fontId="0" fillId="0" borderId="1" xfId="0" applyBorder="1" applyAlignment="1">
      <alignment horizontal="center" vertical="center" wrapText="1"/>
    </xf>
    <xf numFmtId="0" fontId="7" fillId="13" borderId="1" xfId="0" applyFont="1" applyFill="1" applyBorder="1" applyAlignment="1">
      <alignment horizontal="center" vertical="center" wrapText="1"/>
    </xf>
    <xf numFmtId="0" fontId="7" fillId="13" borderId="10" xfId="0" applyFont="1" applyFill="1" applyBorder="1" applyAlignment="1">
      <alignment horizontal="center" vertical="center" wrapText="1"/>
    </xf>
    <xf numFmtId="0" fontId="0" fillId="0" borderId="1" xfId="0" applyFill="1" applyBorder="1" applyAlignment="1">
      <alignment horizontal="center" vertical="center" wrapText="1"/>
    </xf>
    <xf numFmtId="0" fontId="21" fillId="0" borderId="29" xfId="0" applyFont="1" applyFill="1" applyBorder="1" applyAlignment="1">
      <alignment horizontal="justify" vertical="center" wrapText="1"/>
    </xf>
    <xf numFmtId="0" fontId="6" fillId="0" borderId="8" xfId="0" applyFont="1" applyFill="1" applyBorder="1" applyAlignment="1">
      <alignment vertical="top" wrapText="1"/>
    </xf>
    <xf numFmtId="0" fontId="47" fillId="0" borderId="1" xfId="0" applyFont="1" applyFill="1" applyBorder="1" applyAlignment="1">
      <alignment vertical="center" wrapText="1"/>
    </xf>
    <xf numFmtId="0" fontId="0" fillId="0" borderId="0" xfId="0" applyNumberFormat="1" applyAlignment="1">
      <alignment wrapText="1"/>
    </xf>
    <xf numFmtId="15" fontId="0" fillId="15" borderId="1" xfId="0" applyNumberFormat="1" applyFill="1" applyBorder="1" applyAlignment="1">
      <alignment vertical="center" wrapText="1"/>
    </xf>
    <xf numFmtId="15" fontId="0" fillId="0" borderId="1" xfId="0" applyNumberFormat="1" applyFill="1" applyBorder="1" applyAlignment="1">
      <alignment vertical="center" wrapText="1"/>
    </xf>
    <xf numFmtId="15" fontId="0" fillId="0" borderId="1" xfId="0" applyNumberFormat="1" applyFill="1" applyBorder="1" applyAlignment="1">
      <alignment horizontal="center" vertical="center" wrapText="1"/>
    </xf>
    <xf numFmtId="0" fontId="33" fillId="15" borderId="1" xfId="0" applyFont="1" applyFill="1" applyBorder="1" applyAlignment="1">
      <alignment horizontal="center" vertical="center" wrapText="1"/>
    </xf>
    <xf numFmtId="0" fontId="45" fillId="0" borderId="1" xfId="0" applyFont="1" applyFill="1" applyBorder="1" applyAlignment="1">
      <alignment vertical="center" wrapText="1"/>
    </xf>
    <xf numFmtId="0" fontId="0" fillId="0" borderId="0" xfId="0" applyAlignment="1">
      <alignment horizontal="center"/>
    </xf>
    <xf numFmtId="0" fontId="6" fillId="14" borderId="1" xfId="0" applyFont="1" applyFill="1" applyBorder="1" applyAlignment="1">
      <alignment horizontal="left" vertical="center" wrapText="1"/>
    </xf>
    <xf numFmtId="15" fontId="0" fillId="9" borderId="1" xfId="0" applyNumberFormat="1" applyFill="1" applyBorder="1" applyAlignment="1">
      <alignment vertical="center" wrapText="1"/>
    </xf>
    <xf numFmtId="0" fontId="6" fillId="0" borderId="0" xfId="0" applyFont="1" applyAlignment="1">
      <alignment horizontal="center" vertical="center" wrapText="1"/>
    </xf>
    <xf numFmtId="0" fontId="54" fillId="14" borderId="1" xfId="0" applyFont="1" applyFill="1" applyBorder="1" applyAlignment="1">
      <alignment horizontal="left" vertical="center" wrapText="1"/>
    </xf>
    <xf numFmtId="0" fontId="54" fillId="14" borderId="1" xfId="0" applyFont="1" applyFill="1" applyBorder="1" applyAlignment="1">
      <alignment vertical="center" wrapText="1"/>
    </xf>
    <xf numFmtId="0" fontId="36" fillId="19" borderId="1" xfId="0" applyFont="1" applyFill="1" applyBorder="1" applyAlignment="1">
      <alignment vertical="center" wrapText="1"/>
    </xf>
    <xf numFmtId="0" fontId="6" fillId="28" borderId="1" xfId="0" applyFont="1" applyFill="1" applyBorder="1" applyAlignment="1">
      <alignment horizontal="left" vertical="center" wrapText="1"/>
    </xf>
    <xf numFmtId="0" fontId="6" fillId="28" borderId="1" xfId="0" applyFont="1" applyFill="1" applyBorder="1" applyAlignment="1">
      <alignment vertical="center" wrapText="1"/>
    </xf>
    <xf numFmtId="0" fontId="0" fillId="28" borderId="1" xfId="0" applyFill="1" applyBorder="1" applyAlignment="1">
      <alignment vertical="center" wrapText="1"/>
    </xf>
    <xf numFmtId="9" fontId="0" fillId="28" borderId="1" xfId="0" applyNumberFormat="1" applyFill="1" applyBorder="1" applyAlignment="1">
      <alignment horizontal="center" vertical="center" wrapText="1"/>
    </xf>
    <xf numFmtId="0" fontId="6" fillId="28" borderId="1" xfId="0" applyFont="1" applyFill="1" applyBorder="1" applyAlignment="1">
      <alignment horizontal="center" vertical="center" wrapText="1"/>
    </xf>
    <xf numFmtId="15" fontId="0" fillId="28" borderId="1" xfId="0" applyNumberFormat="1" applyFill="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9" fontId="0" fillId="0" borderId="1" xfId="0" applyNumberFormat="1" applyBorder="1" applyAlignment="1">
      <alignment horizontal="center" vertical="center"/>
    </xf>
    <xf numFmtId="9" fontId="7" fillId="0" borderId="1" xfId="0" applyNumberFormat="1" applyFont="1" applyBorder="1" applyAlignment="1">
      <alignment horizontal="center" vertical="center"/>
    </xf>
    <xf numFmtId="0" fontId="0" fillId="0" borderId="1" xfId="0" applyBorder="1" applyAlignment="1">
      <alignment horizontal="center" vertical="center"/>
    </xf>
    <xf numFmtId="0" fontId="6" fillId="0" borderId="1" xfId="0" applyFont="1" applyBorder="1" applyAlignment="1">
      <alignment horizontal="center" vertical="center"/>
    </xf>
    <xf numFmtId="0" fontId="47" fillId="0" borderId="1" xfId="0" applyFont="1" applyBorder="1" applyAlignment="1">
      <alignment horizontal="center" vertical="center"/>
    </xf>
    <xf numFmtId="9" fontId="47" fillId="0" borderId="1" xfId="0" applyNumberFormat="1" applyFont="1" applyBorder="1" applyAlignment="1">
      <alignment horizontal="center" vertical="center"/>
    </xf>
    <xf numFmtId="164" fontId="6" fillId="0" borderId="1" xfId="5" applyNumberFormat="1" applyFont="1" applyBorder="1" applyAlignment="1">
      <alignment horizontal="center" vertical="center" wrapText="1"/>
    </xf>
    <xf numFmtId="0" fontId="6" fillId="0" borderId="29" xfId="0" applyFont="1" applyBorder="1" applyAlignment="1">
      <alignment horizontal="center" vertical="center" wrapText="1"/>
    </xf>
    <xf numFmtId="0" fontId="6" fillId="0" borderId="29" xfId="0" applyFont="1" applyFill="1" applyBorder="1" applyAlignment="1">
      <alignment horizontal="center" vertical="center" wrapText="1"/>
    </xf>
    <xf numFmtId="0" fontId="6" fillId="15" borderId="29" xfId="0" applyFont="1" applyFill="1" applyBorder="1" applyAlignment="1">
      <alignment horizontal="center" vertical="center" wrapText="1"/>
    </xf>
    <xf numFmtId="0" fontId="55" fillId="0" borderId="1" xfId="0" applyFont="1" applyFill="1" applyBorder="1" applyAlignment="1">
      <alignment vertical="center" wrapText="1"/>
    </xf>
    <xf numFmtId="0" fontId="6" fillId="0" borderId="1" xfId="0" applyFont="1" applyFill="1" applyBorder="1" applyAlignment="1">
      <alignment horizontal="left" vertical="center"/>
    </xf>
    <xf numFmtId="0" fontId="7" fillId="27" borderId="1" xfId="0" applyFont="1" applyFill="1" applyBorder="1" applyAlignment="1">
      <alignment horizontal="center" vertical="center" wrapText="1"/>
    </xf>
    <xf numFmtId="0" fontId="0" fillId="0" borderId="1" xfId="0" applyBorder="1" applyAlignment="1">
      <alignment horizontal="left" vertical="center" wrapText="1"/>
    </xf>
    <xf numFmtId="0" fontId="0" fillId="14" borderId="1" xfId="0" applyFill="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0" fillId="0" borderId="1" xfId="0" applyBorder="1" applyAlignment="1">
      <alignment horizontal="center" vertical="center" wrapText="1"/>
    </xf>
    <xf numFmtId="0" fontId="0" fillId="14" borderId="1" xfId="0" applyFill="1" applyBorder="1" applyAlignment="1">
      <alignment horizontal="center" vertical="center" wrapText="1"/>
    </xf>
    <xf numFmtId="0" fontId="6" fillId="0" borderId="1" xfId="0" applyFont="1" applyFill="1" applyBorder="1" applyAlignment="1">
      <alignment horizontal="left" vertical="center" wrapText="1"/>
    </xf>
    <xf numFmtId="0" fontId="0" fillId="0" borderId="1" xfId="0" applyFill="1" applyBorder="1" applyAlignment="1">
      <alignment horizontal="center" vertical="center" wrapText="1"/>
    </xf>
    <xf numFmtId="0" fontId="7" fillId="27" borderId="10" xfId="0" applyFont="1" applyFill="1" applyBorder="1" applyAlignment="1">
      <alignment horizontal="center" vertical="center" wrapText="1"/>
    </xf>
    <xf numFmtId="0" fontId="7" fillId="27" borderId="16" xfId="0" applyFont="1" applyFill="1" applyBorder="1" applyAlignment="1">
      <alignment horizontal="center" vertical="center" wrapText="1"/>
    </xf>
    <xf numFmtId="0" fontId="34" fillId="14" borderId="1" xfId="0" applyFont="1" applyFill="1" applyBorder="1" applyAlignment="1">
      <alignment vertical="center" wrapText="1"/>
    </xf>
    <xf numFmtId="9" fontId="34" fillId="0" borderId="1" xfId="0" applyNumberFormat="1" applyFont="1" applyFill="1" applyBorder="1" applyAlignment="1">
      <alignment horizontal="center" vertical="center" wrapText="1"/>
    </xf>
    <xf numFmtId="15" fontId="34" fillId="0" borderId="1" xfId="0" applyNumberFormat="1" applyFont="1" applyFill="1" applyBorder="1" applyAlignment="1">
      <alignment horizontal="right" vertical="center" wrapText="1"/>
    </xf>
    <xf numFmtId="0" fontId="34" fillId="0" borderId="29" xfId="0" applyFont="1" applyFill="1" applyBorder="1" applyAlignment="1">
      <alignment vertical="center" wrapText="1"/>
    </xf>
    <xf numFmtId="0" fontId="34" fillId="0" borderId="1" xfId="0" applyFont="1" applyBorder="1" applyAlignment="1">
      <alignment vertical="center" wrapText="1"/>
    </xf>
    <xf numFmtId="0" fontId="34" fillId="14" borderId="1" xfId="0" applyFont="1" applyFill="1" applyBorder="1" applyAlignment="1">
      <alignment horizontal="center" vertical="center" wrapText="1"/>
    </xf>
    <xf numFmtId="0" fontId="34" fillId="0" borderId="1" xfId="0" applyFont="1" applyFill="1" applyBorder="1" applyAlignment="1">
      <alignment horizontal="left" vertical="center" wrapText="1"/>
    </xf>
    <xf numFmtId="0" fontId="34" fillId="14" borderId="1" xfId="0" applyFont="1" applyFill="1" applyBorder="1" applyAlignment="1">
      <alignment horizontal="left" vertical="center" wrapText="1"/>
    </xf>
    <xf numFmtId="0" fontId="34" fillId="0" borderId="1" xfId="0" applyFont="1" applyBorder="1" applyAlignment="1">
      <alignment horizontal="left" vertical="center" wrapText="1"/>
    </xf>
    <xf numFmtId="0" fontId="34" fillId="0" borderId="46" xfId="0" applyFont="1" applyFill="1" applyBorder="1" applyAlignment="1">
      <alignment vertical="center" wrapText="1"/>
    </xf>
    <xf numFmtId="0" fontId="6" fillId="14" borderId="11" xfId="0" applyFont="1" applyFill="1" applyBorder="1" applyAlignment="1">
      <alignment vertical="center" wrapText="1"/>
    </xf>
    <xf numFmtId="0" fontId="0" fillId="0" borderId="11" xfId="0" applyBorder="1" applyAlignment="1">
      <alignment vertical="center" wrapText="1"/>
    </xf>
    <xf numFmtId="0" fontId="6" fillId="0" borderId="3" xfId="0" applyFont="1" applyFill="1" applyBorder="1" applyAlignment="1">
      <alignment horizontal="left" vertical="center" wrapText="1"/>
    </xf>
    <xf numFmtId="0" fontId="54" fillId="14" borderId="11" xfId="0" applyFont="1" applyFill="1" applyBorder="1" applyAlignment="1">
      <alignment vertical="center" wrapText="1"/>
    </xf>
    <xf numFmtId="9" fontId="0" fillId="0" borderId="11" xfId="0" applyNumberFormat="1" applyBorder="1" applyAlignment="1">
      <alignment horizontal="center" vertical="center" wrapText="1"/>
    </xf>
    <xf numFmtId="0" fontId="6" fillId="0" borderId="11" xfId="0" applyFont="1" applyFill="1" applyBorder="1" applyAlignment="1">
      <alignment horizontal="center" vertical="center" wrapText="1"/>
    </xf>
    <xf numFmtId="0" fontId="6" fillId="0" borderId="11" xfId="0" applyFont="1" applyBorder="1" applyAlignment="1">
      <alignment vertical="center" wrapText="1"/>
    </xf>
    <xf numFmtId="15" fontId="6" fillId="0" borderId="11" xfId="0" applyNumberFormat="1" applyFont="1" applyBorder="1" applyAlignment="1">
      <alignment vertical="center" wrapText="1"/>
    </xf>
    <xf numFmtId="15" fontId="0" fillId="0" borderId="11" xfId="0" applyNumberFormat="1" applyFill="1" applyBorder="1" applyAlignment="1">
      <alignment vertical="center" wrapText="1"/>
    </xf>
    <xf numFmtId="0" fontId="0" fillId="0" borderId="11" xfId="0" applyFill="1" applyBorder="1" applyAlignment="1">
      <alignment vertical="center" wrapText="1"/>
    </xf>
    <xf numFmtId="0" fontId="0" fillId="0" borderId="5" xfId="0" applyFill="1" applyBorder="1" applyAlignment="1">
      <alignment vertical="center" wrapText="1"/>
    </xf>
    <xf numFmtId="0" fontId="0" fillId="0" borderId="29" xfId="0" applyBorder="1" applyAlignment="1">
      <alignment vertical="center" wrapText="1"/>
    </xf>
    <xf numFmtId="0" fontId="6" fillId="28" borderId="2" xfId="0" applyFont="1" applyFill="1" applyBorder="1" applyAlignment="1">
      <alignment vertical="center" wrapText="1"/>
    </xf>
    <xf numFmtId="0" fontId="0" fillId="28" borderId="29" xfId="0" applyFill="1" applyBorder="1" applyAlignment="1">
      <alignment vertical="center" wrapText="1"/>
    </xf>
    <xf numFmtId="0" fontId="48" fillId="0" borderId="29" xfId="9" applyBorder="1" applyAlignment="1">
      <alignment vertical="center" wrapText="1"/>
    </xf>
    <xf numFmtId="0" fontId="0" fillId="15" borderId="29" xfId="0" applyFill="1" applyBorder="1" applyAlignment="1">
      <alignment horizontal="center" vertical="center" wrapText="1"/>
    </xf>
    <xf numFmtId="0" fontId="6" fillId="0" borderId="29" xfId="0" applyFont="1" applyFill="1" applyBorder="1" applyAlignment="1">
      <alignment horizontal="left" vertical="center" wrapText="1"/>
    </xf>
    <xf numFmtId="0" fontId="33" fillId="15" borderId="29" xfId="0" applyFont="1" applyFill="1" applyBorder="1" applyAlignment="1">
      <alignment horizontal="center" vertical="center" wrapText="1"/>
    </xf>
    <xf numFmtId="0" fontId="6" fillId="28" borderId="4" xfId="0" applyFont="1" applyFill="1" applyBorder="1" applyAlignment="1">
      <alignment vertical="center" wrapText="1"/>
    </xf>
    <xf numFmtId="0" fontId="6" fillId="28" borderId="9" xfId="0" applyFont="1" applyFill="1" applyBorder="1" applyAlignment="1">
      <alignment horizontal="left" vertical="center" wrapText="1"/>
    </xf>
    <xf numFmtId="0" fontId="6" fillId="28" borderId="9" xfId="0" applyFont="1" applyFill="1" applyBorder="1" applyAlignment="1">
      <alignment vertical="center" wrapText="1"/>
    </xf>
    <xf numFmtId="0" fontId="54" fillId="28" borderId="9" xfId="0" applyFont="1" applyFill="1" applyBorder="1" applyAlignment="1">
      <alignment horizontal="left" vertical="center" wrapText="1"/>
    </xf>
    <xf numFmtId="0" fontId="0" fillId="28" borderId="9" xfId="0" applyFill="1" applyBorder="1" applyAlignment="1">
      <alignment vertical="center" wrapText="1"/>
    </xf>
    <xf numFmtId="9" fontId="0" fillId="28" borderId="9" xfId="0" applyNumberFormat="1" applyFill="1" applyBorder="1" applyAlignment="1">
      <alignment horizontal="center" vertical="center" wrapText="1"/>
    </xf>
    <xf numFmtId="0" fontId="6" fillId="28" borderId="9" xfId="0" applyFont="1" applyFill="1" applyBorder="1" applyAlignment="1">
      <alignment horizontal="center" vertical="center" wrapText="1"/>
    </xf>
    <xf numFmtId="15" fontId="0" fillId="28" borderId="9" xfId="0" applyNumberFormat="1" applyFill="1" applyBorder="1" applyAlignment="1">
      <alignment vertical="center" wrapText="1"/>
    </xf>
    <xf numFmtId="0" fontId="0" fillId="28" borderId="31" xfId="0" applyFill="1" applyBorder="1" applyAlignment="1">
      <alignment vertical="center" wrapText="1"/>
    </xf>
    <xf numFmtId="0" fontId="6" fillId="15" borderId="8" xfId="0" applyFont="1" applyFill="1" applyBorder="1" applyAlignment="1">
      <alignment horizontal="center" vertical="center" wrapText="1"/>
    </xf>
    <xf numFmtId="0" fontId="0" fillId="0" borderId="8" xfId="0" applyBorder="1" applyAlignment="1">
      <alignment vertical="center" wrapText="1"/>
    </xf>
    <xf numFmtId="15" fontId="34" fillId="0" borderId="8" xfId="0" applyNumberFormat="1" applyFont="1" applyFill="1" applyBorder="1" applyAlignment="1">
      <alignment horizontal="right" vertical="center" wrapText="1"/>
    </xf>
    <xf numFmtId="15" fontId="34" fillId="13" borderId="1" xfId="0" applyNumberFormat="1" applyFont="1" applyFill="1" applyBorder="1" applyAlignment="1">
      <alignment horizontal="right" vertical="center" wrapText="1"/>
    </xf>
    <xf numFmtId="0" fontId="34" fillId="0" borderId="29" xfId="0" applyFont="1" applyFill="1" applyBorder="1" applyAlignment="1">
      <alignment horizontal="center" vertical="center" wrapText="1"/>
    </xf>
    <xf numFmtId="0" fontId="56" fillId="0" borderId="29" xfId="9" applyFont="1" applyFill="1" applyBorder="1" applyAlignment="1">
      <alignment vertical="center" wrapText="1"/>
    </xf>
    <xf numFmtId="15" fontId="34" fillId="15" borderId="1" xfId="0" applyNumberFormat="1" applyFont="1" applyFill="1" applyBorder="1" applyAlignment="1">
      <alignment horizontal="center" vertical="center" wrapText="1"/>
    </xf>
    <xf numFmtId="15" fontId="34" fillId="15" borderId="8" xfId="0" applyNumberFormat="1" applyFont="1" applyFill="1" applyBorder="1" applyAlignment="1">
      <alignment horizontal="center" vertical="center" wrapText="1"/>
    </xf>
    <xf numFmtId="0" fontId="34" fillId="0" borderId="1"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23" borderId="8" xfId="0" applyFont="1" applyFill="1" applyBorder="1" applyAlignment="1">
      <alignment vertical="center" wrapText="1"/>
    </xf>
    <xf numFmtId="15" fontId="34" fillId="13" borderId="1" xfId="0" applyNumberFormat="1" applyFont="1" applyFill="1" applyBorder="1" applyAlignment="1">
      <alignment horizontal="center" vertical="center" wrapText="1"/>
    </xf>
    <xf numFmtId="15" fontId="34" fillId="13" borderId="8" xfId="0" applyNumberFormat="1" applyFont="1" applyFill="1" applyBorder="1" applyAlignment="1">
      <alignment horizontal="center" vertical="center" wrapText="1"/>
    </xf>
    <xf numFmtId="0" fontId="34" fillId="0" borderId="1" xfId="0" applyFont="1" applyBorder="1" applyAlignment="1">
      <alignment wrapText="1"/>
    </xf>
    <xf numFmtId="15" fontId="34" fillId="0" borderId="14" xfId="0" applyNumberFormat="1" applyFont="1" applyFill="1" applyBorder="1" applyAlignment="1">
      <alignment horizontal="right" vertical="center" wrapText="1"/>
    </xf>
    <xf numFmtId="0" fontId="6" fillId="15" borderId="14" xfId="0" applyFont="1" applyFill="1" applyBorder="1" applyAlignment="1">
      <alignment horizontal="center" vertical="center" wrapText="1"/>
    </xf>
    <xf numFmtId="0" fontId="6" fillId="14" borderId="1" xfId="0" applyFont="1" applyFill="1" applyBorder="1" applyAlignment="1">
      <alignment horizontal="center" vertical="center" wrapText="1"/>
    </xf>
    <xf numFmtId="0" fontId="0" fillId="0" borderId="14" xfId="0" applyBorder="1" applyAlignment="1">
      <alignment vertical="center" wrapText="1"/>
    </xf>
    <xf numFmtId="0" fontId="0" fillId="0" borderId="46" xfId="0" applyBorder="1" applyAlignment="1">
      <alignment vertical="center" wrapText="1"/>
    </xf>
    <xf numFmtId="0" fontId="34" fillId="0" borderId="46" xfId="0" applyFont="1" applyFill="1" applyBorder="1" applyAlignment="1">
      <alignment horizontal="center" vertical="center" wrapText="1"/>
    </xf>
    <xf numFmtId="15" fontId="34" fillId="13" borderId="14" xfId="0" applyNumberFormat="1" applyFont="1" applyFill="1" applyBorder="1" applyAlignment="1">
      <alignment horizontal="center" vertical="center" wrapText="1"/>
    </xf>
    <xf numFmtId="15" fontId="34" fillId="15" borderId="14" xfId="0" applyNumberFormat="1" applyFont="1" applyFill="1" applyBorder="1" applyAlignment="1">
      <alignment horizontal="center" vertical="center" wrapText="1"/>
    </xf>
    <xf numFmtId="0" fontId="34" fillId="15" borderId="29" xfId="0" applyFont="1" applyFill="1" applyBorder="1" applyAlignment="1">
      <alignment vertical="center" wrapText="1"/>
    </xf>
    <xf numFmtId="0" fontId="0" fillId="0" borderId="1" xfId="0" applyBorder="1" applyAlignment="1">
      <alignment wrapText="1"/>
    </xf>
    <xf numFmtId="9" fontId="0" fillId="0" borderId="1" xfId="0" applyNumberFormat="1" applyBorder="1" applyAlignment="1">
      <alignment horizontal="center"/>
    </xf>
    <xf numFmtId="0" fontId="6" fillId="0" borderId="0" xfId="0" applyFont="1" applyAlignment="1">
      <alignment horizontal="left" vertical="center" wrapText="1"/>
    </xf>
    <xf numFmtId="0" fontId="6" fillId="0" borderId="11" xfId="0" applyFont="1" applyFill="1" applyBorder="1" applyAlignment="1">
      <alignment horizontal="left" vertical="center" wrapText="1"/>
    </xf>
    <xf numFmtId="0" fontId="34" fillId="15" borderId="1" xfId="0" applyFont="1" applyFill="1" applyBorder="1" applyAlignment="1">
      <alignment horizontal="left" vertical="center" wrapText="1"/>
    </xf>
    <xf numFmtId="0" fontId="7" fillId="0" borderId="8" xfId="0" applyFont="1" applyBorder="1" applyAlignment="1">
      <alignment vertical="center"/>
    </xf>
    <xf numFmtId="0" fontId="7" fillId="0" borderId="19" xfId="0" applyFont="1" applyBorder="1" applyAlignment="1">
      <alignment vertical="center"/>
    </xf>
    <xf numFmtId="9" fontId="6" fillId="0" borderId="1" xfId="0" applyNumberFormat="1" applyFont="1" applyBorder="1" applyAlignment="1">
      <alignment horizontal="center" vertical="center"/>
    </xf>
    <xf numFmtId="0" fontId="6" fillId="0" borderId="1" xfId="0" applyFont="1" applyBorder="1" applyAlignment="1">
      <alignment horizontal="left" vertical="center" wrapText="1"/>
    </xf>
    <xf numFmtId="0" fontId="0" fillId="0" borderId="1" xfId="0" applyBorder="1" applyAlignment="1">
      <alignment horizontal="left" vertical="center" wrapText="1"/>
    </xf>
    <xf numFmtId="0" fontId="6" fillId="0" borderId="1" xfId="0" applyFont="1" applyFill="1" applyBorder="1" applyAlignment="1">
      <alignment horizontal="left" vertical="center" wrapText="1"/>
    </xf>
    <xf numFmtId="0" fontId="0" fillId="0" borderId="1" xfId="0" applyBorder="1" applyAlignment="1">
      <alignment horizontal="left" vertical="center" wrapText="1"/>
    </xf>
    <xf numFmtId="0" fontId="6" fillId="0" borderId="1" xfId="0" applyFont="1" applyFill="1" applyBorder="1" applyAlignment="1">
      <alignment horizontal="left" vertical="center" wrapText="1"/>
    </xf>
    <xf numFmtId="0" fontId="0" fillId="28" borderId="1" xfId="0" applyFill="1" applyBorder="1" applyAlignment="1">
      <alignment horizontal="left" vertical="center" wrapText="1"/>
    </xf>
    <xf numFmtId="0" fontId="7" fillId="0" borderId="1" xfId="0" applyFont="1" applyFill="1" applyBorder="1" applyAlignment="1">
      <alignment horizontal="left" vertical="center"/>
    </xf>
    <xf numFmtId="0" fontId="34" fillId="18"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6" fillId="16" borderId="1" xfId="0" applyFont="1" applyFill="1" applyBorder="1" applyAlignment="1">
      <alignment horizontal="left" vertical="center" wrapText="1"/>
    </xf>
    <xf numFmtId="0" fontId="6" fillId="0" borderId="0" xfId="5" applyAlignment="1">
      <alignment horizontal="center" vertical="center" wrapText="1"/>
    </xf>
    <xf numFmtId="0" fontId="6" fillId="0" borderId="0" xfId="5" applyAlignment="1">
      <alignment vertical="center" wrapText="1"/>
    </xf>
    <xf numFmtId="0" fontId="6" fillId="0" borderId="0" xfId="5" applyAlignment="1">
      <alignment horizontal="left" vertical="center" wrapText="1"/>
    </xf>
    <xf numFmtId="0" fontId="6" fillId="0" borderId="0" xfId="5" applyFont="1" applyFill="1" applyAlignment="1">
      <alignment vertical="center" wrapText="1"/>
    </xf>
    <xf numFmtId="0" fontId="6" fillId="0" borderId="0" xfId="5" applyFont="1" applyFill="1" applyAlignment="1">
      <alignment horizontal="center" vertical="center" wrapText="1"/>
    </xf>
    <xf numFmtId="0" fontId="6" fillId="0" borderId="10" xfId="5" applyFont="1" applyFill="1" applyBorder="1" applyAlignment="1">
      <alignment vertical="center" wrapText="1"/>
    </xf>
    <xf numFmtId="0" fontId="6" fillId="0" borderId="0" xfId="5" applyFont="1" applyFill="1" applyBorder="1" applyAlignment="1">
      <alignment vertical="center" wrapText="1"/>
    </xf>
    <xf numFmtId="0" fontId="6" fillId="0" borderId="0" xfId="5" applyFill="1" applyAlignment="1">
      <alignment vertical="center" wrapText="1"/>
    </xf>
    <xf numFmtId="0" fontId="7" fillId="27" borderId="1" xfId="5" applyFont="1" applyFill="1" applyBorder="1" applyAlignment="1">
      <alignment horizontal="center" vertical="center" wrapText="1"/>
    </xf>
    <xf numFmtId="0" fontId="40" fillId="19" borderId="10" xfId="5" applyFont="1" applyFill="1" applyBorder="1" applyAlignment="1">
      <alignment horizontal="center" vertical="center" wrapText="1"/>
    </xf>
    <xf numFmtId="0" fontId="39" fillId="0" borderId="0" xfId="5" applyFont="1" applyAlignment="1">
      <alignment vertical="center" wrapText="1"/>
    </xf>
    <xf numFmtId="0" fontId="36" fillId="21" borderId="3" xfId="5" applyFont="1" applyFill="1" applyBorder="1" applyAlignment="1">
      <alignment horizontal="left" vertical="center" wrapText="1"/>
    </xf>
    <xf numFmtId="0" fontId="36" fillId="21" borderId="11" xfId="5" applyFont="1" applyFill="1" applyBorder="1" applyAlignment="1">
      <alignment vertical="center" wrapText="1"/>
    </xf>
    <xf numFmtId="0" fontId="36" fillId="21" borderId="11" xfId="5" applyFont="1" applyFill="1" applyBorder="1" applyAlignment="1">
      <alignment horizontal="left" vertical="center" wrapText="1"/>
    </xf>
    <xf numFmtId="0" fontId="36" fillId="21" borderId="11" xfId="5" applyFont="1" applyFill="1" applyBorder="1" applyAlignment="1">
      <alignment horizontal="center" vertical="center" wrapText="1"/>
    </xf>
    <xf numFmtId="0" fontId="6" fillId="21" borderId="11" xfId="5" applyFill="1" applyBorder="1" applyAlignment="1">
      <alignment vertical="center" wrapText="1"/>
    </xf>
    <xf numFmtId="0" fontId="6" fillId="21" borderId="5" xfId="5" applyFill="1" applyBorder="1" applyAlignment="1">
      <alignment vertical="center" wrapText="1"/>
    </xf>
    <xf numFmtId="0" fontId="6" fillId="21" borderId="21" xfId="5" applyFill="1" applyBorder="1" applyAlignment="1">
      <alignment vertical="center" wrapText="1"/>
    </xf>
    <xf numFmtId="0" fontId="6" fillId="21" borderId="13" xfId="5" applyFill="1" applyBorder="1" applyAlignment="1">
      <alignment vertical="center" wrapText="1"/>
    </xf>
    <xf numFmtId="0" fontId="7" fillId="17" borderId="2" xfId="5" applyFont="1" applyFill="1" applyBorder="1" applyAlignment="1">
      <alignment horizontal="left" vertical="center" wrapText="1"/>
    </xf>
    <xf numFmtId="0" fontId="7" fillId="17" borderId="1" xfId="5" applyFont="1" applyFill="1" applyBorder="1" applyAlignment="1">
      <alignment vertical="center" wrapText="1"/>
    </xf>
    <xf numFmtId="0" fontId="7" fillId="17" borderId="1" xfId="5" applyFont="1" applyFill="1" applyBorder="1" applyAlignment="1">
      <alignment horizontal="left" vertical="center" wrapText="1"/>
    </xf>
    <xf numFmtId="0" fontId="7" fillId="17" borderId="1" xfId="5" applyFont="1" applyFill="1" applyBorder="1" applyAlignment="1">
      <alignment horizontal="center" vertical="center" wrapText="1"/>
    </xf>
    <xf numFmtId="0" fontId="6" fillId="17" borderId="1" xfId="5" applyFill="1" applyBorder="1" applyAlignment="1">
      <alignment vertical="center" wrapText="1"/>
    </xf>
    <xf numFmtId="0" fontId="6" fillId="17" borderId="29" xfId="5" applyFill="1" applyBorder="1" applyAlignment="1">
      <alignment vertical="center" wrapText="1"/>
    </xf>
    <xf numFmtId="0" fontId="6" fillId="17" borderId="19" xfId="5" applyFill="1" applyBorder="1" applyAlignment="1">
      <alignment vertical="center" wrapText="1"/>
    </xf>
    <xf numFmtId="0" fontId="6" fillId="0" borderId="2" xfId="5" applyBorder="1" applyAlignment="1">
      <alignment horizontal="center" vertical="center" wrapText="1"/>
    </xf>
    <xf numFmtId="0" fontId="6" fillId="0" borderId="1" xfId="5" applyBorder="1" applyAlignment="1">
      <alignment vertical="center" wrapText="1"/>
    </xf>
    <xf numFmtId="0" fontId="6" fillId="0" borderId="1" xfId="5" applyBorder="1" applyAlignment="1">
      <alignment horizontal="center" vertical="center" wrapText="1"/>
    </xf>
    <xf numFmtId="0" fontId="6" fillId="14" borderId="1" xfId="5" applyFill="1" applyBorder="1" applyAlignment="1">
      <alignment vertical="center" wrapText="1"/>
    </xf>
    <xf numFmtId="0" fontId="34" fillId="14" borderId="1" xfId="5" applyFont="1" applyFill="1" applyBorder="1" applyAlignment="1">
      <alignment vertical="center" wrapText="1"/>
    </xf>
    <xf numFmtId="0" fontId="34" fillId="0" borderId="1" xfId="5" applyFont="1" applyFill="1" applyBorder="1" applyAlignment="1">
      <alignment vertical="center" wrapText="1"/>
    </xf>
    <xf numFmtId="0" fontId="6" fillId="0" borderId="1" xfId="5" applyFont="1" applyFill="1" applyBorder="1" applyAlignment="1">
      <alignment vertical="center" wrapText="1"/>
    </xf>
    <xf numFmtId="9" fontId="6" fillId="0" borderId="1" xfId="5" applyNumberFormat="1" applyFont="1" applyFill="1" applyBorder="1" applyAlignment="1">
      <alignment horizontal="center" vertical="center" wrapText="1"/>
    </xf>
    <xf numFmtId="15" fontId="6" fillId="0" borderId="1" xfId="5" applyNumberFormat="1" applyFill="1" applyBorder="1" applyAlignment="1">
      <alignment horizontal="right" vertical="center" wrapText="1"/>
    </xf>
    <xf numFmtId="0" fontId="6" fillId="0" borderId="29" xfId="5" applyFont="1" applyFill="1" applyBorder="1" applyAlignment="1">
      <alignment vertical="center" wrapText="1"/>
    </xf>
    <xf numFmtId="15" fontId="6" fillId="0" borderId="19" xfId="5" applyNumberFormat="1" applyFill="1" applyBorder="1" applyAlignment="1">
      <alignment horizontal="right" vertical="center" wrapText="1"/>
    </xf>
    <xf numFmtId="0" fontId="6" fillId="0" borderId="1" xfId="5" applyFill="1" applyBorder="1" applyAlignment="1">
      <alignment vertical="center" wrapText="1"/>
    </xf>
    <xf numFmtId="0" fontId="6" fillId="0" borderId="29" xfId="5" applyFill="1" applyBorder="1" applyAlignment="1">
      <alignment vertical="center" wrapText="1"/>
    </xf>
    <xf numFmtId="0" fontId="33" fillId="0" borderId="19" xfId="5" applyFont="1" applyFill="1" applyBorder="1" applyAlignment="1">
      <alignment vertical="center" wrapText="1"/>
    </xf>
    <xf numFmtId="0" fontId="7" fillId="25" borderId="2" xfId="5" applyFont="1" applyFill="1" applyBorder="1" applyAlignment="1">
      <alignment horizontal="left" vertical="center" wrapText="1"/>
    </xf>
    <xf numFmtId="0" fontId="7" fillId="25" borderId="1" xfId="5" applyFont="1" applyFill="1" applyBorder="1" applyAlignment="1">
      <alignment vertical="center" wrapText="1"/>
    </xf>
    <xf numFmtId="0" fontId="7" fillId="25" borderId="1" xfId="5" applyFont="1" applyFill="1" applyBorder="1" applyAlignment="1">
      <alignment horizontal="left" vertical="center" wrapText="1"/>
    </xf>
    <xf numFmtId="0" fontId="7" fillId="25" borderId="1" xfId="5" applyFont="1" applyFill="1" applyBorder="1" applyAlignment="1">
      <alignment horizontal="center" vertical="center" wrapText="1"/>
    </xf>
    <xf numFmtId="0" fontId="6" fillId="25" borderId="1" xfId="5" applyFill="1" applyBorder="1" applyAlignment="1">
      <alignment vertical="center" wrapText="1"/>
    </xf>
    <xf numFmtId="15" fontId="6" fillId="25" borderId="1" xfId="5" applyNumberFormat="1" applyFill="1" applyBorder="1" applyAlignment="1">
      <alignment horizontal="right" vertical="center" wrapText="1"/>
    </xf>
    <xf numFmtId="0" fontId="6" fillId="25" borderId="29" xfId="5" applyFill="1" applyBorder="1" applyAlignment="1">
      <alignment vertical="center" wrapText="1"/>
    </xf>
    <xf numFmtId="15" fontId="6" fillId="25" borderId="19" xfId="5" applyNumberFormat="1" applyFill="1" applyBorder="1" applyAlignment="1">
      <alignment horizontal="right" vertical="center" wrapText="1"/>
    </xf>
    <xf numFmtId="0" fontId="7" fillId="17" borderId="1" xfId="5" applyFont="1" applyFill="1" applyBorder="1" applyAlignment="1">
      <alignment vertical="center"/>
    </xf>
    <xf numFmtId="0" fontId="7" fillId="17" borderId="1" xfId="5" applyFont="1" applyFill="1" applyBorder="1" applyAlignment="1">
      <alignment horizontal="center" vertical="center"/>
    </xf>
    <xf numFmtId="15" fontId="6" fillId="17" borderId="1" xfId="5" applyNumberFormat="1" applyFill="1" applyBorder="1" applyAlignment="1">
      <alignment horizontal="right" vertical="center" wrapText="1"/>
    </xf>
    <xf numFmtId="15" fontId="6" fillId="17" borderId="19" xfId="5" applyNumberFormat="1" applyFill="1" applyBorder="1" applyAlignment="1">
      <alignment horizontal="right" vertical="center" wrapText="1"/>
    </xf>
    <xf numFmtId="0" fontId="34" fillId="14" borderId="1" xfId="5" applyFont="1" applyFill="1" applyBorder="1" applyAlignment="1">
      <alignment horizontal="left" vertical="center" wrapText="1"/>
    </xf>
    <xf numFmtId="0" fontId="34" fillId="0" borderId="1" xfId="5" applyFont="1" applyFill="1" applyBorder="1" applyAlignment="1">
      <alignment horizontal="left" vertical="center" wrapText="1"/>
    </xf>
    <xf numFmtId="0" fontId="33" fillId="0" borderId="29" xfId="5" applyFont="1" applyFill="1" applyBorder="1" applyAlignment="1">
      <alignment vertical="center" wrapText="1"/>
    </xf>
    <xf numFmtId="0" fontId="6" fillId="0" borderId="19" xfId="5" applyFill="1" applyBorder="1" applyAlignment="1">
      <alignment vertical="center" wrapText="1"/>
    </xf>
    <xf numFmtId="15" fontId="6" fillId="13" borderId="1" xfId="5" applyNumberFormat="1" applyFont="1" applyFill="1" applyBorder="1" applyAlignment="1">
      <alignment horizontal="right" vertical="center" wrapText="1"/>
    </xf>
    <xf numFmtId="0" fontId="6" fillId="0" borderId="46" xfId="5" applyFill="1" applyBorder="1" applyAlignment="1">
      <alignment horizontal="center" vertical="center" wrapText="1"/>
    </xf>
    <xf numFmtId="0" fontId="6" fillId="0" borderId="19" xfId="5" applyFont="1" applyFill="1" applyBorder="1" applyAlignment="1">
      <alignment vertical="center" wrapText="1"/>
    </xf>
    <xf numFmtId="0" fontId="6" fillId="0" borderId="1" xfId="5" applyFont="1" applyFill="1" applyBorder="1" applyAlignment="1">
      <alignment horizontal="center" vertical="center" wrapText="1"/>
    </xf>
    <xf numFmtId="0" fontId="51" fillId="0" borderId="19" xfId="5" applyFont="1" applyFill="1" applyBorder="1" applyAlignment="1">
      <alignment vertical="center" wrapText="1"/>
    </xf>
    <xf numFmtId="0" fontId="7" fillId="25" borderId="1" xfId="5" applyFont="1" applyFill="1" applyBorder="1" applyAlignment="1">
      <alignment vertical="center"/>
    </xf>
    <xf numFmtId="0" fontId="6" fillId="25" borderId="1" xfId="5" applyFill="1" applyBorder="1" applyAlignment="1">
      <alignment horizontal="center" vertical="center" wrapText="1"/>
    </xf>
    <xf numFmtId="0" fontId="6" fillId="25" borderId="1" xfId="5" applyFont="1" applyFill="1" applyBorder="1" applyAlignment="1">
      <alignment vertical="center" wrapText="1"/>
    </xf>
    <xf numFmtId="0" fontId="6" fillId="0" borderId="2" xfId="5" applyBorder="1" applyAlignment="1">
      <alignment horizontal="left" vertical="center" wrapText="1"/>
    </xf>
    <xf numFmtId="0" fontId="6" fillId="0" borderId="1" xfId="5" applyFont="1" applyBorder="1" applyAlignment="1">
      <alignment vertical="center" wrapText="1"/>
    </xf>
    <xf numFmtId="0" fontId="6" fillId="15" borderId="1" xfId="5" applyFont="1" applyFill="1" applyBorder="1" applyAlignment="1">
      <alignment vertical="center" wrapText="1"/>
    </xf>
    <xf numFmtId="0" fontId="6" fillId="0" borderId="2" xfId="5" applyFont="1" applyBorder="1" applyAlignment="1">
      <alignment vertical="center" wrapText="1"/>
    </xf>
    <xf numFmtId="0" fontId="6" fillId="0" borderId="1" xfId="5" applyFont="1" applyBorder="1" applyAlignment="1">
      <alignment horizontal="center" vertical="center" wrapText="1"/>
    </xf>
    <xf numFmtId="0" fontId="6" fillId="25" borderId="1" xfId="5" applyFont="1" applyFill="1" applyBorder="1" applyAlignment="1">
      <alignment horizontal="center" vertical="center" wrapText="1"/>
    </xf>
    <xf numFmtId="0" fontId="36" fillId="21" borderId="2" xfId="5" applyFont="1" applyFill="1" applyBorder="1" applyAlignment="1">
      <alignment horizontal="left" vertical="center" wrapText="1"/>
    </xf>
    <xf numFmtId="0" fontId="36" fillId="21" borderId="1" xfId="5" applyFont="1" applyFill="1" applyBorder="1" applyAlignment="1">
      <alignment vertical="center" wrapText="1"/>
    </xf>
    <xf numFmtId="0" fontId="36" fillId="21" borderId="1" xfId="5" applyFont="1" applyFill="1" applyBorder="1" applyAlignment="1">
      <alignment horizontal="left" vertical="center" wrapText="1"/>
    </xf>
    <xf numFmtId="0" fontId="36" fillId="21" borderId="1" xfId="5" applyFont="1" applyFill="1" applyBorder="1" applyAlignment="1">
      <alignment horizontal="center" vertical="center" wrapText="1"/>
    </xf>
    <xf numFmtId="15" fontId="6" fillId="21" borderId="1" xfId="5" applyNumberFormat="1" applyFill="1" applyBorder="1" applyAlignment="1">
      <alignment horizontal="right" vertical="center" wrapText="1"/>
    </xf>
    <xf numFmtId="0" fontId="6" fillId="21" borderId="29" xfId="5" applyFill="1" applyBorder="1" applyAlignment="1">
      <alignment vertical="center" wrapText="1"/>
    </xf>
    <xf numFmtId="15" fontId="6" fillId="21" borderId="19" xfId="5" applyNumberFormat="1" applyFill="1" applyBorder="1" applyAlignment="1">
      <alignment horizontal="right" vertical="center" wrapText="1"/>
    </xf>
    <xf numFmtId="0" fontId="29" fillId="21" borderId="1" xfId="5" applyFont="1" applyFill="1" applyBorder="1" applyAlignment="1">
      <alignment vertical="center" wrapText="1"/>
    </xf>
    <xf numFmtId="0" fontId="6" fillId="15" borderId="46" xfId="5" applyFont="1" applyFill="1" applyBorder="1" applyAlignment="1">
      <alignment horizontal="center" vertical="center" wrapText="1"/>
    </xf>
    <xf numFmtId="0" fontId="6" fillId="15" borderId="1" xfId="5" applyFill="1" applyBorder="1" applyAlignment="1">
      <alignment horizontal="center" vertical="center" wrapText="1"/>
    </xf>
    <xf numFmtId="0" fontId="6" fillId="0" borderId="2" xfId="5" applyFont="1" applyBorder="1" applyAlignment="1">
      <alignment horizontal="left" vertical="center" wrapText="1"/>
    </xf>
    <xf numFmtId="0" fontId="6" fillId="0" borderId="1" xfId="5" applyFont="1" applyBorder="1" applyAlignment="1">
      <alignment vertical="top" wrapText="1"/>
    </xf>
    <xf numFmtId="0" fontId="6" fillId="6" borderId="1" xfId="5" applyFill="1" applyBorder="1" applyAlignment="1">
      <alignment horizontal="center" vertical="center" wrapText="1"/>
    </xf>
    <xf numFmtId="0" fontId="6" fillId="0" borderId="1" xfId="5" applyFont="1" applyFill="1" applyBorder="1" applyAlignment="1">
      <alignment vertical="top" wrapText="1"/>
    </xf>
    <xf numFmtId="15" fontId="6" fillId="13" borderId="1" xfId="5" applyNumberFormat="1" applyFill="1" applyBorder="1" applyAlignment="1">
      <alignment horizontal="center" vertical="center" wrapText="1"/>
    </xf>
    <xf numFmtId="0" fontId="6" fillId="15" borderId="19" xfId="5" applyFont="1" applyFill="1" applyBorder="1" applyAlignment="1">
      <alignment vertical="center" wrapText="1"/>
    </xf>
    <xf numFmtId="0" fontId="6" fillId="0" borderId="1" xfId="5" applyFill="1" applyBorder="1" applyAlignment="1">
      <alignment horizontal="center" vertical="center" wrapText="1"/>
    </xf>
    <xf numFmtId="15" fontId="6" fillId="13" borderId="1" xfId="5" applyNumberFormat="1" applyFill="1" applyBorder="1" applyAlignment="1">
      <alignment horizontal="right" vertical="center" wrapText="1"/>
    </xf>
    <xf numFmtId="0" fontId="6" fillId="21" borderId="1" xfId="5" applyFill="1" applyBorder="1" applyAlignment="1">
      <alignment vertical="center" wrapText="1"/>
    </xf>
    <xf numFmtId="0" fontId="51" fillId="0" borderId="1" xfId="5" applyFont="1" applyFill="1" applyBorder="1" applyAlignment="1">
      <alignment vertical="center" wrapText="1"/>
    </xf>
    <xf numFmtId="9" fontId="51" fillId="0" borderId="1" xfId="5" applyNumberFormat="1" applyFont="1" applyFill="1" applyBorder="1" applyAlignment="1">
      <alignment horizontal="center" vertical="center" wrapText="1"/>
    </xf>
    <xf numFmtId="0" fontId="51" fillId="0" borderId="1" xfId="5" applyFont="1" applyFill="1" applyBorder="1" applyAlignment="1">
      <alignment horizontal="center" vertical="center" wrapText="1"/>
    </xf>
    <xf numFmtId="0" fontId="6" fillId="14" borderId="1" xfId="5" applyFill="1" applyBorder="1" applyAlignment="1">
      <alignment horizontal="left" vertical="center" wrapText="1"/>
    </xf>
    <xf numFmtId="0" fontId="6" fillId="0" borderId="1" xfId="5" applyFont="1" applyBorder="1" applyAlignment="1">
      <alignment horizontal="left" vertical="center" wrapText="1"/>
    </xf>
    <xf numFmtId="0" fontId="6" fillId="0" borderId="1" xfId="5" applyFill="1" applyBorder="1" applyAlignment="1">
      <alignment horizontal="left" vertical="center" wrapText="1"/>
    </xf>
    <xf numFmtId="0" fontId="6" fillId="9" borderId="1" xfId="5" applyFill="1" applyBorder="1" applyAlignment="1">
      <alignment vertical="center" wrapText="1"/>
    </xf>
    <xf numFmtId="0" fontId="6" fillId="0" borderId="1" xfId="5" applyBorder="1" applyAlignment="1">
      <alignment horizontal="left" vertical="center" wrapText="1"/>
    </xf>
    <xf numFmtId="15" fontId="6" fillId="0" borderId="1" xfId="5" applyNumberFormat="1" applyFill="1" applyBorder="1" applyAlignment="1">
      <alignment vertical="center" wrapText="1"/>
    </xf>
    <xf numFmtId="0" fontId="6" fillId="25" borderId="29" xfId="5" applyFont="1" applyFill="1" applyBorder="1" applyAlignment="1">
      <alignment vertical="center" wrapText="1"/>
    </xf>
    <xf numFmtId="9" fontId="6" fillId="0" borderId="1" xfId="5" applyNumberFormat="1" applyFill="1" applyBorder="1" applyAlignment="1">
      <alignment horizontal="center" vertical="center" wrapText="1"/>
    </xf>
    <xf numFmtId="15" fontId="6" fillId="15" borderId="1" xfId="5" applyNumberFormat="1" applyFill="1" applyBorder="1" applyAlignment="1">
      <alignment horizontal="center" vertical="center" wrapText="1"/>
    </xf>
    <xf numFmtId="0" fontId="6" fillId="0" borderId="46" xfId="5" applyFont="1" applyFill="1" applyBorder="1" applyAlignment="1">
      <alignment horizontal="center" vertical="center" wrapText="1"/>
    </xf>
    <xf numFmtId="0" fontId="6" fillId="0" borderId="2" xfId="5" applyFont="1" applyFill="1" applyBorder="1" applyAlignment="1">
      <alignment horizontal="left" vertical="center" wrapText="1"/>
    </xf>
    <xf numFmtId="0" fontId="6" fillId="0" borderId="0" xfId="5" applyFill="1" applyAlignment="1">
      <alignment horizontal="center" vertical="center" wrapText="1"/>
    </xf>
    <xf numFmtId="0" fontId="6" fillId="0" borderId="1" xfId="5" applyFill="1" applyBorder="1" applyAlignment="1">
      <alignment vertical="top" wrapText="1"/>
    </xf>
    <xf numFmtId="9" fontId="6" fillId="7" borderId="1" xfId="5" applyNumberFormat="1" applyFill="1" applyBorder="1" applyAlignment="1">
      <alignment horizontal="center" vertical="center" wrapText="1"/>
    </xf>
    <xf numFmtId="0" fontId="6" fillId="17" borderId="2" xfId="5" applyFont="1" applyFill="1" applyBorder="1" applyAlignment="1">
      <alignment horizontal="left" vertical="center" wrapText="1"/>
    </xf>
    <xf numFmtId="0" fontId="6" fillId="17" borderId="1" xfId="5" applyFill="1" applyBorder="1" applyAlignment="1">
      <alignment horizontal="center" vertical="center" wrapText="1"/>
    </xf>
    <xf numFmtId="0" fontId="6" fillId="17" borderId="1" xfId="5" applyFill="1" applyBorder="1" applyAlignment="1">
      <alignment horizontal="left" vertical="center" wrapText="1"/>
    </xf>
    <xf numFmtId="15" fontId="6" fillId="13" borderId="1" xfId="5" applyNumberFormat="1" applyFont="1" applyFill="1" applyBorder="1" applyAlignment="1">
      <alignment horizontal="center" vertical="center" wrapText="1"/>
    </xf>
    <xf numFmtId="0" fontId="6" fillId="15" borderId="1" xfId="5" applyFont="1" applyFill="1" applyBorder="1" applyAlignment="1">
      <alignment horizontal="center" vertical="center" wrapText="1"/>
    </xf>
    <xf numFmtId="0" fontId="48" fillId="0" borderId="1" xfId="9" applyFill="1" applyBorder="1" applyAlignment="1">
      <alignment vertical="center" wrapText="1"/>
    </xf>
    <xf numFmtId="0" fontId="6" fillId="25" borderId="1" xfId="5" applyFill="1" applyBorder="1" applyAlignment="1">
      <alignment horizontal="left" vertical="center" wrapText="1"/>
    </xf>
    <xf numFmtId="0" fontId="6" fillId="15" borderId="19" xfId="5" applyFill="1" applyBorder="1" applyAlignment="1">
      <alignment vertical="center" wrapText="1"/>
    </xf>
    <xf numFmtId="0" fontId="6" fillId="0" borderId="1" xfId="5" applyBorder="1" applyAlignment="1">
      <alignment vertical="top" wrapText="1"/>
    </xf>
    <xf numFmtId="0" fontId="6" fillId="0" borderId="1" xfId="5" applyFont="1" applyFill="1" applyBorder="1" applyAlignment="1">
      <alignment horizontal="justify" vertical="center" wrapText="1"/>
    </xf>
    <xf numFmtId="0" fontId="6" fillId="15" borderId="1" xfId="5" applyFill="1" applyBorder="1" applyAlignment="1">
      <alignment vertical="center" wrapText="1"/>
    </xf>
    <xf numFmtId="0" fontId="7" fillId="17" borderId="1" xfId="5" applyFont="1" applyFill="1" applyBorder="1" applyAlignment="1">
      <alignment horizontal="left" vertical="center"/>
    </xf>
    <xf numFmtId="0" fontId="49" fillId="0" borderId="1" xfId="5" applyFont="1" applyFill="1" applyBorder="1" applyAlignment="1">
      <alignment vertical="center" wrapText="1"/>
    </xf>
    <xf numFmtId="0" fontId="6" fillId="0" borderId="1" xfId="5" applyFont="1" applyBorder="1" applyAlignment="1">
      <alignment wrapText="1"/>
    </xf>
    <xf numFmtId="0" fontId="7" fillId="25" borderId="1" xfId="5" applyFont="1" applyFill="1" applyBorder="1" applyAlignment="1">
      <alignment horizontal="left" vertical="center"/>
    </xf>
    <xf numFmtId="0" fontId="6" fillId="25" borderId="1" xfId="5" applyFont="1" applyFill="1" applyBorder="1" applyAlignment="1">
      <alignment wrapText="1"/>
    </xf>
    <xf numFmtId="0" fontId="7" fillId="0" borderId="1" xfId="5" applyFont="1" applyFill="1" applyBorder="1" applyAlignment="1">
      <alignment vertical="center"/>
    </xf>
    <xf numFmtId="9" fontId="6" fillId="0" borderId="1" xfId="5" applyNumberFormat="1" applyFont="1" applyFill="1" applyBorder="1" applyAlignment="1">
      <alignment horizontal="center" vertical="center"/>
    </xf>
    <xf numFmtId="0" fontId="6" fillId="17" borderId="1" xfId="5" applyFont="1" applyFill="1" applyBorder="1" applyAlignment="1">
      <alignment vertical="center" wrapText="1"/>
    </xf>
    <xf numFmtId="0" fontId="6" fillId="7" borderId="0" xfId="5" applyFill="1" applyAlignment="1">
      <alignment vertical="center" wrapText="1"/>
    </xf>
    <xf numFmtId="15" fontId="6" fillId="0" borderId="19" xfId="5" applyNumberFormat="1" applyFont="1" applyFill="1" applyBorder="1" applyAlignment="1">
      <alignment horizontal="justify" vertical="center" wrapText="1"/>
    </xf>
    <xf numFmtId="0" fontId="6" fillId="14" borderId="1" xfId="5" applyFill="1" applyBorder="1" applyAlignment="1">
      <alignment horizontal="center" vertical="center" wrapText="1"/>
    </xf>
    <xf numFmtId="9" fontId="49" fillId="0" borderId="1" xfId="5" applyNumberFormat="1" applyFont="1" applyFill="1" applyBorder="1" applyAlignment="1">
      <alignment horizontal="center" vertical="center" wrapText="1"/>
    </xf>
    <xf numFmtId="0" fontId="6" fillId="15" borderId="29" xfId="5" applyFont="1" applyFill="1" applyBorder="1" applyAlignment="1">
      <alignment vertical="center" wrapText="1"/>
    </xf>
    <xf numFmtId="0" fontId="7" fillId="0" borderId="2" xfId="5" applyFont="1" applyBorder="1" applyAlignment="1">
      <alignment horizontal="left" vertical="center" wrapText="1"/>
    </xf>
    <xf numFmtId="0" fontId="7" fillId="0" borderId="1" xfId="5" applyFont="1" applyBorder="1" applyAlignment="1">
      <alignment vertical="center" wrapText="1"/>
    </xf>
    <xf numFmtId="15" fontId="6" fillId="0" borderId="19" xfId="5" applyNumberFormat="1" applyFont="1" applyFill="1" applyBorder="1" applyAlignment="1">
      <alignment horizontal="right" vertical="center" wrapText="1"/>
    </xf>
    <xf numFmtId="0" fontId="7" fillId="0" borderId="2" xfId="5" applyFont="1" applyFill="1" applyBorder="1" applyAlignment="1">
      <alignment horizontal="left" vertical="center" wrapText="1"/>
    </xf>
    <xf numFmtId="0" fontId="47" fillId="0" borderId="29" xfId="5" applyFont="1" applyFill="1" applyBorder="1" applyAlignment="1">
      <alignment vertical="center" wrapText="1"/>
    </xf>
    <xf numFmtId="0" fontId="47" fillId="14" borderId="1" xfId="5" applyFont="1" applyFill="1" applyBorder="1" applyAlignment="1">
      <alignment vertical="center" wrapText="1"/>
    </xf>
    <xf numFmtId="0" fontId="47" fillId="0" borderId="1" xfId="5" applyFont="1" applyFill="1" applyBorder="1" applyAlignment="1">
      <alignment vertical="center" wrapText="1"/>
    </xf>
    <xf numFmtId="0" fontId="34" fillId="9" borderId="1" xfId="5" applyFont="1" applyFill="1" applyBorder="1" applyAlignment="1">
      <alignment vertical="center" wrapText="1"/>
    </xf>
    <xf numFmtId="9" fontId="6" fillId="0" borderId="1" xfId="5" applyNumberFormat="1" applyFont="1" applyFill="1" applyBorder="1" applyAlignment="1">
      <alignment vertical="center" wrapText="1"/>
    </xf>
    <xf numFmtId="0" fontId="53" fillId="0" borderId="1" xfId="5" applyFont="1" applyFill="1" applyBorder="1" applyAlignment="1">
      <alignment vertical="center" wrapText="1"/>
    </xf>
    <xf numFmtId="0" fontId="21" fillId="0" borderId="1" xfId="5" applyFont="1" applyFill="1" applyBorder="1" applyAlignment="1">
      <alignment horizontal="justify" vertical="center" wrapText="1"/>
    </xf>
    <xf numFmtId="0" fontId="6" fillId="25" borderId="2" xfId="5" applyFont="1" applyFill="1" applyBorder="1" applyAlignment="1">
      <alignment horizontal="left" vertical="center" wrapText="1"/>
    </xf>
    <xf numFmtId="0" fontId="6" fillId="25" borderId="19" xfId="5" applyFill="1" applyBorder="1" applyAlignment="1">
      <alignment vertical="center" wrapText="1"/>
    </xf>
    <xf numFmtId="0" fontId="6" fillId="20" borderId="8" xfId="5" applyFill="1" applyBorder="1" applyAlignment="1">
      <alignment horizontal="center" vertical="center" wrapText="1"/>
    </xf>
    <xf numFmtId="0" fontId="6" fillId="25" borderId="4" xfId="5" applyFill="1" applyBorder="1" applyAlignment="1">
      <alignment vertical="center" wrapText="1"/>
    </xf>
    <xf numFmtId="0" fontId="7" fillId="25" borderId="9" xfId="5" applyFont="1" applyFill="1" applyBorder="1" applyAlignment="1">
      <alignment vertical="center" wrapText="1"/>
    </xf>
    <xf numFmtId="0" fontId="6" fillId="25" borderId="9" xfId="5" applyFill="1" applyBorder="1" applyAlignment="1">
      <alignment horizontal="center" vertical="center" wrapText="1"/>
    </xf>
    <xf numFmtId="0" fontId="6" fillId="25" borderId="9" xfId="5" applyFill="1" applyBorder="1" applyAlignment="1">
      <alignment vertical="center" wrapText="1"/>
    </xf>
    <xf numFmtId="0" fontId="6" fillId="25" borderId="9" xfId="5" applyFill="1" applyBorder="1" applyAlignment="1">
      <alignment horizontal="left" vertical="center" wrapText="1"/>
    </xf>
    <xf numFmtId="0" fontId="6" fillId="25" borderId="31" xfId="5" applyFill="1" applyBorder="1" applyAlignment="1">
      <alignment vertical="center" wrapText="1"/>
    </xf>
    <xf numFmtId="0" fontId="6" fillId="0" borderId="0" xfId="5"/>
    <xf numFmtId="0" fontId="6" fillId="0" borderId="0" xfId="5" applyFill="1" applyAlignment="1">
      <alignment wrapText="1"/>
    </xf>
    <xf numFmtId="0" fontId="6" fillId="0" borderId="0" xfId="5" applyAlignment="1">
      <alignment wrapText="1"/>
    </xf>
    <xf numFmtId="0" fontId="6" fillId="0" borderId="0" xfId="5" applyAlignment="1">
      <alignment horizontal="center"/>
    </xf>
    <xf numFmtId="0" fontId="6" fillId="0" borderId="0" xfId="5" applyNumberFormat="1"/>
    <xf numFmtId="0" fontId="6" fillId="0" borderId="0" xfId="5" applyAlignment="1">
      <alignment horizontal="center" vertical="center"/>
    </xf>
    <xf numFmtId="0" fontId="6" fillId="0" borderId="0" xfId="5" applyAlignment="1">
      <alignment horizontal="left" vertical="center"/>
    </xf>
    <xf numFmtId="0" fontId="6" fillId="0" borderId="2" xfId="5" applyBorder="1" applyAlignment="1">
      <alignment horizontal="center" vertical="center"/>
    </xf>
    <xf numFmtId="0" fontId="6" fillId="0" borderId="4" xfId="5" applyBorder="1" applyAlignment="1">
      <alignment horizontal="center" vertical="center"/>
    </xf>
    <xf numFmtId="9" fontId="6" fillId="0" borderId="0" xfId="5" applyNumberFormat="1" applyAlignment="1">
      <alignment horizontal="center" vertical="center"/>
    </xf>
    <xf numFmtId="9" fontId="0" fillId="0" borderId="0" xfId="2" applyFont="1" applyAlignment="1">
      <alignment horizontal="center"/>
    </xf>
    <xf numFmtId="9" fontId="6" fillId="0" borderId="0" xfId="5" applyNumberFormat="1"/>
    <xf numFmtId="9" fontId="0" fillId="0" borderId="29" xfId="2" applyFont="1" applyBorder="1" applyAlignment="1">
      <alignment horizontal="center" vertical="center"/>
    </xf>
    <xf numFmtId="0" fontId="6" fillId="0" borderId="9" xfId="5" applyFill="1" applyBorder="1" applyAlignment="1">
      <alignment horizontal="left" vertical="center" wrapText="1"/>
    </xf>
    <xf numFmtId="9" fontId="0" fillId="0" borderId="31" xfId="2" applyFont="1" applyBorder="1" applyAlignment="1">
      <alignment horizontal="center" vertical="center"/>
    </xf>
    <xf numFmtId="0" fontId="6" fillId="0" borderId="35" xfId="5" applyBorder="1" applyAlignment="1">
      <alignment horizontal="center" vertical="center"/>
    </xf>
    <xf numFmtId="0" fontId="7" fillId="12" borderId="3" xfId="5" applyFont="1" applyFill="1" applyBorder="1" applyAlignment="1">
      <alignment horizontal="center" vertical="center"/>
    </xf>
    <xf numFmtId="0" fontId="7" fillId="12" borderId="11" xfId="5" applyFont="1" applyFill="1" applyBorder="1" applyAlignment="1">
      <alignment horizontal="left" vertical="center"/>
    </xf>
    <xf numFmtId="0" fontId="7" fillId="12" borderId="5" xfId="5" applyFont="1" applyFill="1" applyBorder="1" applyAlignment="1">
      <alignment horizontal="center" vertical="center"/>
    </xf>
    <xf numFmtId="0" fontId="6" fillId="0" borderId="33" xfId="0" applyFont="1" applyBorder="1" applyAlignment="1">
      <alignment vertical="center" wrapText="1"/>
    </xf>
    <xf numFmtId="0" fontId="34" fillId="0" borderId="10" xfId="0" applyFont="1" applyFill="1" applyBorder="1" applyAlignment="1">
      <alignment vertical="center" wrapText="1"/>
    </xf>
    <xf numFmtId="0" fontId="6" fillId="28" borderId="10" xfId="0" applyFont="1" applyFill="1" applyBorder="1" applyAlignment="1">
      <alignment vertical="center" wrapText="1"/>
    </xf>
    <xf numFmtId="15" fontId="34" fillId="13" borderId="8" xfId="0" applyNumberFormat="1" applyFont="1" applyFill="1" applyBorder="1" applyAlignment="1">
      <alignment horizontal="right" vertical="center" wrapText="1"/>
    </xf>
    <xf numFmtId="0" fontId="34" fillId="15" borderId="29" xfId="0" applyFont="1" applyFill="1" applyBorder="1" applyAlignment="1">
      <alignment horizontal="center" vertical="center" wrapText="1"/>
    </xf>
    <xf numFmtId="0" fontId="6" fillId="0" borderId="0" xfId="5" applyFill="1" applyAlignment="1">
      <alignment horizontal="center"/>
    </xf>
    <xf numFmtId="0" fontId="6" fillId="0" borderId="0" xfId="5" applyFill="1"/>
    <xf numFmtId="0" fontId="57" fillId="0" borderId="0" xfId="5" applyFont="1"/>
    <xf numFmtId="0" fontId="61" fillId="14" borderId="11" xfId="5" applyFont="1" applyFill="1" applyBorder="1" applyAlignment="1" applyProtection="1">
      <alignment horizontal="center" vertical="center" wrapText="1"/>
      <protection locked="0"/>
    </xf>
    <xf numFmtId="0" fontId="61" fillId="14" borderId="1" xfId="5" applyFont="1" applyFill="1" applyBorder="1" applyAlignment="1" applyProtection="1">
      <alignment horizontal="center" vertical="center" wrapText="1"/>
      <protection locked="0"/>
    </xf>
    <xf numFmtId="0" fontId="39" fillId="14" borderId="1" xfId="5" applyFont="1" applyFill="1" applyBorder="1" applyAlignment="1" applyProtection="1">
      <alignment vertical="center" wrapText="1"/>
      <protection locked="0"/>
    </xf>
    <xf numFmtId="0" fontId="61" fillId="14" borderId="9" xfId="5" applyFont="1" applyFill="1" applyBorder="1" applyAlignment="1" applyProtection="1">
      <alignment horizontal="center" vertical="center" wrapText="1"/>
      <protection locked="0"/>
    </xf>
    <xf numFmtId="14" fontId="0" fillId="0" borderId="0" xfId="0" applyNumberFormat="1"/>
    <xf numFmtId="0" fontId="0" fillId="0" borderId="0" xfId="0" applyNumberFormat="1" applyFill="1"/>
    <xf numFmtId="0" fontId="0" fillId="0" borderId="0" xfId="0" pivotButton="1" applyAlignment="1">
      <alignment vertical="center" wrapText="1"/>
    </xf>
    <xf numFmtId="0" fontId="47" fillId="0" borderId="1" xfId="0" applyFont="1" applyFill="1" applyBorder="1" applyAlignment="1">
      <alignment horizontal="left" vertical="center" wrapText="1"/>
    </xf>
    <xf numFmtId="0" fontId="47" fillId="0" borderId="1" xfId="0" applyFont="1" applyBorder="1" applyAlignment="1">
      <alignment horizontal="left" vertical="center" wrapText="1"/>
    </xf>
    <xf numFmtId="14" fontId="0" fillId="0" borderId="0" xfId="0" applyNumberFormat="1" applyAlignment="1">
      <alignment wrapText="1"/>
    </xf>
    <xf numFmtId="0" fontId="0" fillId="20" borderId="0" xfId="0" applyFill="1" applyAlignment="1">
      <alignment horizontal="left" vertical="center" wrapText="1"/>
    </xf>
    <xf numFmtId="0" fontId="0" fillId="0" borderId="16" xfId="0" applyBorder="1" applyAlignment="1">
      <alignment horizontal="left" vertical="center" wrapText="1"/>
    </xf>
    <xf numFmtId="14" fontId="0" fillId="0" borderId="1" xfId="0" applyNumberFormat="1" applyBorder="1" applyAlignment="1">
      <alignment vertical="center" wrapText="1"/>
    </xf>
    <xf numFmtId="0" fontId="0" fillId="0" borderId="0" xfId="0" applyFill="1"/>
    <xf numFmtId="0" fontId="60" fillId="14" borderId="11" xfId="0" applyFont="1" applyFill="1" applyBorder="1" applyAlignment="1">
      <alignment horizontal="center" vertical="center" wrapText="1"/>
    </xf>
    <xf numFmtId="0" fontId="7" fillId="14" borderId="1" xfId="0" applyFont="1" applyFill="1" applyBorder="1" applyAlignment="1">
      <alignment horizontal="center" vertical="center" wrapText="1"/>
    </xf>
    <xf numFmtId="0" fontId="0" fillId="14" borderId="1" xfId="0" applyFill="1" applyBorder="1" applyAlignment="1">
      <alignment wrapText="1"/>
    </xf>
    <xf numFmtId="0" fontId="7" fillId="14" borderId="9" xfId="0" applyFont="1" applyFill="1" applyBorder="1" applyAlignment="1">
      <alignment horizontal="center" vertical="center" wrapText="1"/>
    </xf>
    <xf numFmtId="0" fontId="59" fillId="0" borderId="0" xfId="0" applyFont="1"/>
    <xf numFmtId="0" fontId="59" fillId="0" borderId="1" xfId="0" applyFont="1" applyBorder="1"/>
    <xf numFmtId="0" fontId="59" fillId="0" borderId="1" xfId="0" applyNumberFormat="1" applyFont="1" applyBorder="1" applyAlignment="1">
      <alignment wrapText="1"/>
    </xf>
    <xf numFmtId="0" fontId="59" fillId="0" borderId="1" xfId="0" applyNumberFormat="1" applyFont="1" applyFill="1" applyBorder="1" applyAlignment="1">
      <alignment wrapText="1"/>
    </xf>
    <xf numFmtId="0" fontId="59" fillId="0" borderId="1" xfId="0" applyFont="1" applyFill="1" applyBorder="1" applyAlignment="1">
      <alignment horizontal="left" vertical="center" wrapText="1"/>
    </xf>
    <xf numFmtId="0" fontId="59" fillId="0" borderId="1" xfId="0" applyNumberFormat="1" applyFont="1" applyBorder="1"/>
    <xf numFmtId="0" fontId="59" fillId="0" borderId="1" xfId="0" applyNumberFormat="1" applyFont="1" applyFill="1" applyBorder="1"/>
    <xf numFmtId="0" fontId="59" fillId="0" borderId="0" xfId="0" applyFont="1" applyFill="1"/>
    <xf numFmtId="0" fontId="59" fillId="0" borderId="0" xfId="0" applyNumberFormat="1" applyFont="1" applyAlignment="1">
      <alignment wrapText="1"/>
    </xf>
    <xf numFmtId="0" fontId="6" fillId="0" borderId="0" xfId="0" applyFont="1" applyAlignment="1">
      <alignment horizontal="left" vertical="center"/>
    </xf>
    <xf numFmtId="0" fontId="59" fillId="0" borderId="1" xfId="0" applyFont="1" applyBorder="1" applyAlignment="1">
      <alignment horizontal="center" vertical="center"/>
    </xf>
    <xf numFmtId="0" fontId="59" fillId="0" borderId="1" xfId="0" applyFont="1" applyFill="1" applyBorder="1" applyAlignment="1">
      <alignment horizontal="center" vertical="center"/>
    </xf>
    <xf numFmtId="0" fontId="59" fillId="0" borderId="1" xfId="5" applyFont="1" applyFill="1" applyBorder="1" applyAlignment="1" applyProtection="1">
      <alignment vertical="center" wrapText="1"/>
      <protection locked="0"/>
    </xf>
    <xf numFmtId="0" fontId="59" fillId="14" borderId="3" xfId="0" applyFont="1" applyFill="1" applyBorder="1" applyAlignment="1">
      <alignment vertical="center" wrapText="1"/>
    </xf>
    <xf numFmtId="0" fontId="59" fillId="0" borderId="11" xfId="0" applyFont="1" applyBorder="1" applyAlignment="1">
      <alignment horizontal="center" vertical="center"/>
    </xf>
    <xf numFmtId="0" fontId="59" fillId="0" borderId="11" xfId="5" applyFont="1" applyFill="1" applyBorder="1" applyAlignment="1" applyProtection="1">
      <alignment vertical="center" wrapText="1"/>
      <protection locked="0"/>
    </xf>
    <xf numFmtId="0" fontId="0" fillId="0" borderId="5" xfId="0" applyNumberFormat="1" applyBorder="1" applyAlignment="1">
      <alignment wrapText="1"/>
    </xf>
    <xf numFmtId="0" fontId="6" fillId="14" borderId="2" xfId="0" applyFont="1" applyFill="1" applyBorder="1" applyAlignment="1">
      <alignment vertical="center" wrapText="1"/>
    </xf>
    <xf numFmtId="0" fontId="0" fillId="0" borderId="29" xfId="0" applyBorder="1"/>
    <xf numFmtId="0" fontId="6" fillId="14" borderId="4" xfId="0" applyFont="1" applyFill="1" applyBorder="1" applyAlignment="1">
      <alignment vertical="center" wrapText="1"/>
    </xf>
    <xf numFmtId="0" fontId="59" fillId="0" borderId="9" xfId="0" applyFont="1" applyBorder="1" applyAlignment="1">
      <alignment horizontal="center" vertical="center"/>
    </xf>
    <xf numFmtId="0" fontId="59" fillId="0" borderId="9" xfId="5" applyFont="1" applyFill="1" applyBorder="1" applyAlignment="1" applyProtection="1">
      <alignment vertical="center" wrapText="1"/>
      <protection locked="0"/>
    </xf>
    <xf numFmtId="0" fontId="0" fillId="0" borderId="31" xfId="0" applyBorder="1"/>
    <xf numFmtId="14" fontId="58" fillId="29" borderId="3" xfId="0" applyNumberFormat="1" applyFont="1" applyFill="1" applyBorder="1" applyAlignment="1">
      <alignment horizontal="center" vertical="center"/>
    </xf>
    <xf numFmtId="0" fontId="59" fillId="12" borderId="11" xfId="0" applyFont="1" applyFill="1" applyBorder="1" applyAlignment="1">
      <alignment horizontal="center" vertical="center"/>
    </xf>
    <xf numFmtId="0" fontId="60" fillId="12" borderId="11" xfId="0" applyFont="1" applyFill="1" applyBorder="1" applyAlignment="1">
      <alignment horizontal="center" vertical="center"/>
    </xf>
    <xf numFmtId="14" fontId="58" fillId="29" borderId="11" xfId="0" applyNumberFormat="1" applyFont="1" applyFill="1" applyBorder="1" applyAlignment="1">
      <alignment horizontal="center" vertical="center"/>
    </xf>
    <xf numFmtId="0" fontId="59" fillId="0" borderId="2" xfId="0" applyFont="1" applyBorder="1"/>
    <xf numFmtId="0" fontId="59" fillId="0" borderId="29" xfId="0" applyNumberFormat="1" applyFont="1" applyBorder="1" applyAlignment="1">
      <alignment wrapText="1"/>
    </xf>
    <xf numFmtId="0" fontId="59" fillId="0" borderId="29" xfId="0" applyNumberFormat="1" applyFont="1" applyBorder="1"/>
    <xf numFmtId="0" fontId="57" fillId="0" borderId="2" xfId="0" applyFont="1" applyFill="1" applyBorder="1" applyAlignment="1">
      <alignment wrapText="1"/>
    </xf>
    <xf numFmtId="0" fontId="59" fillId="0" borderId="2" xfId="0" applyFont="1" applyFill="1" applyBorder="1"/>
    <xf numFmtId="0" fontId="59" fillId="0" borderId="29" xfId="0" applyNumberFormat="1" applyFont="1" applyFill="1" applyBorder="1"/>
    <xf numFmtId="0" fontId="57" fillId="0" borderId="2" xfId="0" applyNumberFormat="1" applyFont="1" applyBorder="1" applyAlignment="1">
      <alignment vertical="center"/>
    </xf>
    <xf numFmtId="0" fontId="59" fillId="0" borderId="4" xfId="0" applyFont="1" applyFill="1" applyBorder="1"/>
    <xf numFmtId="0" fontId="59" fillId="0" borderId="9" xfId="0" applyFont="1" applyFill="1" applyBorder="1" applyAlignment="1">
      <alignment horizontal="left" vertical="center" wrapText="1"/>
    </xf>
    <xf numFmtId="0" fontId="59" fillId="0" borderId="9" xfId="0" applyNumberFormat="1" applyFont="1" applyBorder="1"/>
    <xf numFmtId="0" fontId="59" fillId="0" borderId="9" xfId="0" applyNumberFormat="1" applyFont="1" applyFill="1" applyBorder="1"/>
    <xf numFmtId="0" fontId="59" fillId="0" borderId="31" xfId="0" applyNumberFormat="1" applyFont="1" applyBorder="1"/>
    <xf numFmtId="0" fontId="7" fillId="0" borderId="36" xfId="5" applyFont="1" applyFill="1" applyBorder="1" applyAlignment="1">
      <alignment horizontal="left" vertical="center" wrapText="1"/>
    </xf>
    <xf numFmtId="9" fontId="7" fillId="0" borderId="37" xfId="2" applyFont="1" applyBorder="1" applyAlignment="1">
      <alignment horizontal="center" vertical="center"/>
    </xf>
    <xf numFmtId="0" fontId="59" fillId="0" borderId="1" xfId="0" applyNumberFormat="1" applyFont="1" applyBorder="1" applyAlignment="1">
      <alignment horizontal="center"/>
    </xf>
    <xf numFmtId="0" fontId="59" fillId="0" borderId="1" xfId="0" applyNumberFormat="1" applyFont="1" applyFill="1" applyBorder="1" applyAlignment="1">
      <alignment horizontal="center" vertical="center"/>
    </xf>
    <xf numFmtId="0" fontId="59" fillId="0" borderId="1" xfId="0" applyNumberFormat="1" applyFont="1" applyBorder="1" applyAlignment="1">
      <alignment horizontal="center" vertical="center"/>
    </xf>
    <xf numFmtId="0" fontId="59" fillId="0" borderId="1" xfId="0" applyNumberFormat="1" applyFont="1" applyFill="1" applyBorder="1" applyAlignment="1">
      <alignment horizontal="center" vertical="center" wrapText="1"/>
    </xf>
    <xf numFmtId="0" fontId="59" fillId="0" borderId="29" xfId="0" applyNumberFormat="1" applyFont="1" applyFill="1" applyBorder="1" applyAlignment="1">
      <alignment horizontal="center" vertical="center"/>
    </xf>
    <xf numFmtId="0" fontId="59" fillId="0" borderId="29" xfId="0" applyNumberFormat="1" applyFont="1" applyBorder="1" applyAlignment="1">
      <alignment horizontal="center" vertical="center"/>
    </xf>
    <xf numFmtId="0" fontId="59" fillId="0" borderId="1" xfId="0" applyNumberFormat="1" applyFont="1" applyBorder="1" applyAlignment="1">
      <alignment horizontal="center" vertical="center" wrapText="1"/>
    </xf>
    <xf numFmtId="0" fontId="59" fillId="0" borderId="29" xfId="0" applyNumberFormat="1" applyFont="1" applyBorder="1" applyAlignment="1">
      <alignment horizontal="center" vertical="center" wrapText="1"/>
    </xf>
    <xf numFmtId="0" fontId="59" fillId="0" borderId="9" xfId="0" applyNumberFormat="1" applyFont="1" applyFill="1" applyBorder="1" applyAlignment="1">
      <alignment horizontal="center" vertical="center"/>
    </xf>
    <xf numFmtId="0" fontId="7" fillId="0" borderId="1" xfId="1" applyFont="1" applyBorder="1" applyAlignment="1">
      <alignment horizontal="left" vertical="center" wrapText="1"/>
    </xf>
    <xf numFmtId="0" fontId="7" fillId="0" borderId="1" xfId="1" applyFont="1" applyBorder="1" applyAlignment="1">
      <alignment horizontal="center" vertical="center" wrapText="1"/>
    </xf>
    <xf numFmtId="0" fontId="7" fillId="5" borderId="1" xfId="1" applyFont="1" applyFill="1" applyBorder="1" applyAlignment="1">
      <alignment horizontal="center" vertical="center" wrapText="1"/>
    </xf>
    <xf numFmtId="9" fontId="7" fillId="5" borderId="1" xfId="1" applyNumberFormat="1" applyFont="1" applyFill="1" applyBorder="1" applyAlignment="1">
      <alignment horizontal="center" vertical="center" wrapText="1"/>
    </xf>
    <xf numFmtId="0" fontId="7" fillId="3" borderId="1" xfId="1" applyFont="1" applyFill="1" applyBorder="1" applyAlignment="1">
      <alignment horizontal="center" vertical="center" wrapText="1"/>
    </xf>
    <xf numFmtId="0" fontId="7" fillId="0" borderId="8" xfId="1" applyFont="1" applyBorder="1" applyAlignment="1">
      <alignment horizontal="right" vertical="center" wrapText="1"/>
    </xf>
    <xf numFmtId="0" fontId="7" fillId="0" borderId="14" xfId="1" applyFont="1" applyBorder="1" applyAlignment="1">
      <alignment horizontal="right" vertical="center" wrapText="1"/>
    </xf>
    <xf numFmtId="0" fontId="7" fillId="0" borderId="19" xfId="1" applyFont="1" applyBorder="1" applyAlignment="1">
      <alignment horizontal="right" vertical="center" wrapText="1"/>
    </xf>
    <xf numFmtId="0" fontId="7" fillId="0" borderId="15" xfId="1" applyFont="1" applyBorder="1" applyAlignment="1">
      <alignment horizontal="right" vertical="center" wrapText="1"/>
    </xf>
    <xf numFmtId="0" fontId="7" fillId="0" borderId="22" xfId="1" applyFont="1" applyBorder="1" applyAlignment="1">
      <alignment horizontal="right" vertical="center" wrapText="1"/>
    </xf>
    <xf numFmtId="0" fontId="7" fillId="0" borderId="7" xfId="1" applyFont="1" applyBorder="1" applyAlignment="1">
      <alignment horizontal="right" vertical="center" wrapText="1"/>
    </xf>
    <xf numFmtId="9" fontId="7" fillId="3" borderId="10" xfId="1" applyNumberFormat="1" applyFont="1" applyFill="1" applyBorder="1" applyAlignment="1">
      <alignment horizontal="center" vertical="center" wrapText="1"/>
    </xf>
    <xf numFmtId="0" fontId="7" fillId="6" borderId="1" xfId="1" applyFont="1" applyFill="1" applyBorder="1" applyAlignment="1">
      <alignment horizontal="center" vertical="center" wrapText="1"/>
    </xf>
    <xf numFmtId="0" fontId="7" fillId="7" borderId="1" xfId="1" applyFont="1" applyFill="1" applyBorder="1" applyAlignment="1">
      <alignment horizontal="left" vertical="center" wrapText="1"/>
    </xf>
    <xf numFmtId="0" fontId="7" fillId="7" borderId="8" xfId="1" applyFont="1" applyFill="1" applyBorder="1" applyAlignment="1">
      <alignment horizontal="left" vertical="center" wrapText="1"/>
    </xf>
    <xf numFmtId="0" fontId="7" fillId="8" borderId="10" xfId="1" applyFont="1" applyFill="1" applyBorder="1" applyAlignment="1">
      <alignment horizontal="center" vertical="center" wrapText="1"/>
    </xf>
    <xf numFmtId="0" fontId="7" fillId="8" borderId="16" xfId="1" applyFont="1" applyFill="1" applyBorder="1" applyAlignment="1">
      <alignment horizontal="center" vertical="center" wrapText="1"/>
    </xf>
    <xf numFmtId="0" fontId="7" fillId="8" borderId="13" xfId="1" applyFont="1" applyFill="1" applyBorder="1" applyAlignment="1">
      <alignment horizontal="center" vertical="center" wrapText="1"/>
    </xf>
    <xf numFmtId="0" fontId="7" fillId="9" borderId="10" xfId="1" applyFont="1" applyFill="1" applyBorder="1" applyAlignment="1">
      <alignment horizontal="center" vertical="center" wrapText="1"/>
    </xf>
    <xf numFmtId="0" fontId="7" fillId="9" borderId="16" xfId="1" applyFont="1" applyFill="1" applyBorder="1" applyAlignment="1">
      <alignment horizontal="center" vertical="center" wrapText="1"/>
    </xf>
    <xf numFmtId="0" fontId="7" fillId="9" borderId="13" xfId="1" applyFont="1" applyFill="1" applyBorder="1" applyAlignment="1">
      <alignment horizontal="center" vertical="center" wrapText="1"/>
    </xf>
    <xf numFmtId="0" fontId="7" fillId="12" borderId="10" xfId="1" applyFont="1" applyFill="1" applyBorder="1" applyAlignment="1">
      <alignment horizontal="center" vertical="center" wrapText="1"/>
    </xf>
    <xf numFmtId="0" fontId="7" fillId="12" borderId="16" xfId="1" applyFont="1" applyFill="1" applyBorder="1" applyAlignment="1">
      <alignment horizontal="center" vertical="center" wrapText="1"/>
    </xf>
    <xf numFmtId="0" fontId="7" fillId="12" borderId="13" xfId="1" applyFont="1" applyFill="1" applyBorder="1" applyAlignment="1">
      <alignment horizontal="center" vertical="center" wrapText="1"/>
    </xf>
    <xf numFmtId="0" fontId="6" fillId="0" borderId="1" xfId="1" applyFont="1" applyBorder="1" applyAlignment="1">
      <alignment horizontal="left" vertical="center" wrapText="1"/>
    </xf>
    <xf numFmtId="0" fontId="6" fillId="0" borderId="8" xfId="1" applyFont="1" applyBorder="1" applyAlignment="1">
      <alignment horizontal="left" vertical="center" wrapText="1"/>
    </xf>
    <xf numFmtId="0" fontId="6" fillId="0" borderId="19" xfId="1" applyFont="1" applyBorder="1" applyAlignment="1">
      <alignment horizontal="left" vertical="center" wrapText="1"/>
    </xf>
    <xf numFmtId="0" fontId="6" fillId="0" borderId="8" xfId="1" applyFont="1" applyFill="1" applyBorder="1" applyAlignment="1">
      <alignment horizontal="left" vertical="center" wrapText="1"/>
    </xf>
    <xf numFmtId="0" fontId="6" fillId="0" borderId="19" xfId="1" applyFont="1" applyFill="1" applyBorder="1" applyAlignment="1">
      <alignment horizontal="left" vertical="center" wrapText="1"/>
    </xf>
    <xf numFmtId="0" fontId="6" fillId="0" borderId="23" xfId="1" applyFont="1" applyBorder="1" applyAlignment="1">
      <alignment horizontal="left" vertical="center" wrapText="1"/>
    </xf>
    <xf numFmtId="0" fontId="6" fillId="0" borderId="21" xfId="1" applyFont="1" applyBorder="1" applyAlignment="1">
      <alignment horizontal="left" vertical="center" wrapText="1"/>
    </xf>
    <xf numFmtId="9" fontId="7" fillId="3" borderId="1" xfId="1" applyNumberFormat="1" applyFont="1" applyFill="1" applyBorder="1" applyAlignment="1">
      <alignment horizontal="center" vertical="center" wrapText="1"/>
    </xf>
    <xf numFmtId="0" fontId="7" fillId="5" borderId="8" xfId="1" applyFont="1" applyFill="1" applyBorder="1" applyAlignment="1">
      <alignment horizontal="center" vertical="center" wrapText="1"/>
    </xf>
    <xf numFmtId="0" fontId="7" fillId="5" borderId="14" xfId="1" applyFont="1" applyFill="1" applyBorder="1" applyAlignment="1">
      <alignment horizontal="center" vertical="center" wrapText="1"/>
    </xf>
    <xf numFmtId="0" fontId="7" fillId="5" borderId="20" xfId="1" applyFont="1" applyFill="1" applyBorder="1" applyAlignment="1">
      <alignment horizontal="center" vertical="center" wrapText="1"/>
    </xf>
    <xf numFmtId="0" fontId="7" fillId="5" borderId="19" xfId="1" applyFont="1" applyFill="1" applyBorder="1" applyAlignment="1">
      <alignment horizontal="center" vertical="center" wrapText="1"/>
    </xf>
    <xf numFmtId="0" fontId="6" fillId="0" borderId="41" xfId="1" applyFont="1" applyBorder="1" applyAlignment="1">
      <alignment horizontal="center" vertical="center" wrapText="1"/>
    </xf>
    <xf numFmtId="0" fontId="6" fillId="0" borderId="12" xfId="1" applyFont="1" applyBorder="1" applyAlignment="1">
      <alignment horizontal="center" vertical="center" wrapText="1"/>
    </xf>
    <xf numFmtId="0" fontId="6" fillId="0" borderId="15" xfId="1" applyFont="1" applyBorder="1" applyAlignment="1">
      <alignment horizontal="center" vertical="center" wrapText="1"/>
    </xf>
    <xf numFmtId="0" fontId="6" fillId="0" borderId="7" xfId="1" applyFont="1" applyBorder="1" applyAlignment="1">
      <alignment horizontal="center" vertical="center" wrapText="1"/>
    </xf>
    <xf numFmtId="0" fontId="6" fillId="0" borderId="23" xfId="1" applyFont="1" applyBorder="1" applyAlignment="1">
      <alignment horizontal="center" vertical="center" wrapText="1"/>
    </xf>
    <xf numFmtId="0" fontId="6" fillId="0" borderId="21" xfId="1" applyFont="1" applyBorder="1" applyAlignment="1">
      <alignment horizontal="center" vertical="center" wrapText="1"/>
    </xf>
    <xf numFmtId="9" fontId="7" fillId="3" borderId="1" xfId="2" applyFont="1" applyFill="1" applyBorder="1" applyAlignment="1">
      <alignment horizontal="center" vertical="center" wrapText="1"/>
    </xf>
    <xf numFmtId="0" fontId="6" fillId="0" borderId="13" xfId="1" applyFont="1" applyBorder="1" applyAlignment="1">
      <alignment horizontal="left" vertical="center" wrapText="1"/>
    </xf>
    <xf numFmtId="0" fontId="6" fillId="0" borderId="1" xfId="1" applyFont="1" applyFill="1" applyBorder="1" applyAlignment="1">
      <alignment horizontal="left" vertical="center" wrapText="1"/>
    </xf>
    <xf numFmtId="0" fontId="6" fillId="0" borderId="1" xfId="1" applyFont="1" applyFill="1" applyBorder="1" applyAlignment="1">
      <alignment horizontal="left" vertical="top" wrapText="1"/>
    </xf>
    <xf numFmtId="0" fontId="6" fillId="0" borderId="1" xfId="1" applyFont="1" applyFill="1" applyBorder="1" applyAlignment="1">
      <alignment vertical="center" wrapText="1"/>
    </xf>
    <xf numFmtId="0" fontId="6" fillId="0" borderId="1" xfId="0" applyFont="1" applyFill="1" applyBorder="1" applyAlignment="1">
      <alignment horizontal="left" vertical="center"/>
    </xf>
    <xf numFmtId="0" fontId="6" fillId="0" borderId="1" xfId="1" applyFont="1" applyFill="1" applyBorder="1" applyAlignment="1">
      <alignment vertical="top" wrapText="1"/>
    </xf>
    <xf numFmtId="0" fontId="6" fillId="0" borderId="10" xfId="1" applyFont="1" applyBorder="1" applyAlignment="1">
      <alignment horizontal="center" vertical="center" wrapText="1"/>
    </xf>
    <xf numFmtId="0" fontId="6" fillId="0" borderId="13" xfId="1" applyFont="1" applyBorder="1" applyAlignment="1">
      <alignment horizontal="center" vertical="center" wrapText="1"/>
    </xf>
    <xf numFmtId="0" fontId="6" fillId="0" borderId="15" xfId="1" applyFont="1" applyBorder="1" applyAlignment="1">
      <alignment horizontal="left" vertical="top" wrapText="1"/>
    </xf>
    <xf numFmtId="0" fontId="6" fillId="0" borderId="7" xfId="1" applyFont="1" applyBorder="1" applyAlignment="1">
      <alignment horizontal="left" vertical="top" wrapText="1"/>
    </xf>
    <xf numFmtId="0" fontId="6" fillId="0" borderId="23" xfId="1" applyFont="1" applyBorder="1" applyAlignment="1">
      <alignment horizontal="left" vertical="top" wrapText="1"/>
    </xf>
    <xf numFmtId="0" fontId="6" fillId="0" borderId="21" xfId="1" applyFont="1" applyBorder="1" applyAlignment="1">
      <alignment horizontal="left" vertical="top" wrapText="1"/>
    </xf>
    <xf numFmtId="0" fontId="7" fillId="7" borderId="14" xfId="1" applyFont="1" applyFill="1" applyBorder="1" applyAlignment="1">
      <alignment horizontal="left" vertical="center" wrapText="1"/>
    </xf>
    <xf numFmtId="0" fontId="6" fillId="0" borderId="10" xfId="1" applyFont="1" applyBorder="1" applyAlignment="1">
      <alignment horizontal="left" vertical="center" wrapText="1"/>
    </xf>
    <xf numFmtId="0" fontId="6" fillId="0" borderId="10" xfId="1" applyFont="1" applyFill="1" applyBorder="1" applyAlignment="1">
      <alignment horizontal="center" vertical="center" wrapText="1"/>
    </xf>
    <xf numFmtId="0" fontId="6" fillId="0" borderId="16" xfId="1" applyFont="1" applyFill="1" applyBorder="1" applyAlignment="1">
      <alignment horizontal="center" vertical="center" wrapText="1"/>
    </xf>
    <xf numFmtId="0" fontId="6" fillId="0" borderId="13" xfId="1" applyFont="1" applyFill="1" applyBorder="1" applyAlignment="1">
      <alignment horizontal="center" vertical="center" wrapText="1"/>
    </xf>
    <xf numFmtId="0" fontId="6" fillId="0" borderId="15" xfId="1" applyFont="1" applyFill="1" applyBorder="1" applyAlignment="1">
      <alignment horizontal="center" vertical="center" wrapText="1"/>
    </xf>
    <xf numFmtId="0" fontId="6" fillId="0" borderId="7" xfId="1" applyFont="1" applyFill="1" applyBorder="1" applyAlignment="1">
      <alignment horizontal="center" vertical="center" wrapText="1"/>
    </xf>
    <xf numFmtId="0" fontId="6" fillId="0" borderId="42" xfId="1" applyFont="1" applyFill="1" applyBorder="1" applyAlignment="1">
      <alignment horizontal="center" vertical="center" wrapText="1"/>
    </xf>
    <xf numFmtId="0" fontId="6" fillId="0" borderId="24" xfId="1" applyFont="1" applyFill="1" applyBorder="1" applyAlignment="1">
      <alignment horizontal="center" vertical="center" wrapText="1"/>
    </xf>
    <xf numFmtId="0" fontId="6" fillId="0" borderId="23"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6" fillId="0" borderId="16" xfId="1" applyFont="1" applyBorder="1" applyAlignment="1">
      <alignment horizontal="center" vertical="center" wrapText="1"/>
    </xf>
    <xf numFmtId="0" fontId="6" fillId="0" borderId="15" xfId="1" applyFont="1" applyBorder="1" applyAlignment="1">
      <alignment horizontal="center" vertical="top" wrapText="1"/>
    </xf>
    <xf numFmtId="0" fontId="6" fillId="0" borderId="7" xfId="1" applyFont="1" applyBorder="1" applyAlignment="1">
      <alignment horizontal="center" vertical="top" wrapText="1"/>
    </xf>
    <xf numFmtId="0" fontId="6" fillId="0" borderId="42" xfId="1" applyFont="1" applyBorder="1" applyAlignment="1">
      <alignment horizontal="center" vertical="top" wrapText="1"/>
    </xf>
    <xf numFmtId="0" fontId="6" fillId="0" borderId="24" xfId="1" applyFont="1" applyBorder="1" applyAlignment="1">
      <alignment horizontal="center" vertical="top" wrapText="1"/>
    </xf>
    <xf numFmtId="0" fontId="6" fillId="0" borderId="23" xfId="1" applyFont="1" applyBorder="1" applyAlignment="1">
      <alignment horizontal="center" vertical="top" wrapText="1"/>
    </xf>
    <xf numFmtId="0" fontId="6" fillId="0" borderId="21" xfId="1" applyFont="1" applyBorder="1" applyAlignment="1">
      <alignment horizontal="center" vertical="top" wrapText="1"/>
    </xf>
    <xf numFmtId="0" fontId="7" fillId="5" borderId="8" xfId="1" applyFont="1" applyFill="1" applyBorder="1" applyAlignment="1">
      <alignment horizontal="left" vertical="center" wrapText="1"/>
    </xf>
    <xf numFmtId="0" fontId="7" fillId="5" borderId="14" xfId="1" applyFont="1" applyFill="1" applyBorder="1" applyAlignment="1">
      <alignment horizontal="left" vertical="center" wrapText="1"/>
    </xf>
    <xf numFmtId="0" fontId="7" fillId="5" borderId="19" xfId="1" applyFont="1" applyFill="1" applyBorder="1" applyAlignment="1">
      <alignment horizontal="left" vertical="center" wrapText="1"/>
    </xf>
    <xf numFmtId="0" fontId="7" fillId="8" borderId="1" xfId="1" applyFont="1" applyFill="1" applyBorder="1" applyAlignment="1">
      <alignment horizontal="center" vertical="center" wrapText="1"/>
    </xf>
    <xf numFmtId="0" fontId="7" fillId="9" borderId="1" xfId="1" applyFont="1" applyFill="1" applyBorder="1" applyAlignment="1">
      <alignment horizontal="center" vertical="center" wrapText="1"/>
    </xf>
    <xf numFmtId="0" fontId="7" fillId="12" borderId="1" xfId="1" applyFont="1" applyFill="1" applyBorder="1" applyAlignment="1">
      <alignment horizontal="center" vertical="center" wrapText="1"/>
    </xf>
    <xf numFmtId="0" fontId="7" fillId="5" borderId="1" xfId="1" applyFont="1" applyFill="1" applyBorder="1" applyAlignment="1">
      <alignment horizontal="left" vertical="center" wrapText="1"/>
    </xf>
    <xf numFmtId="0" fontId="7" fillId="7" borderId="1" xfId="1" applyFont="1" applyFill="1" applyBorder="1" applyAlignment="1">
      <alignment vertical="center" wrapText="1"/>
    </xf>
    <xf numFmtId="0" fontId="7" fillId="7" borderId="8" xfId="1" applyFont="1" applyFill="1" applyBorder="1" applyAlignment="1">
      <alignment vertical="center" wrapText="1"/>
    </xf>
    <xf numFmtId="0" fontId="7" fillId="3" borderId="1" xfId="0" applyFont="1" applyFill="1" applyBorder="1" applyAlignment="1" applyProtection="1">
      <alignment horizontal="center" vertical="center" wrapText="1"/>
    </xf>
    <xf numFmtId="0" fontId="7" fillId="8" borderId="1" xfId="0" applyFont="1" applyFill="1" applyBorder="1" applyAlignment="1" applyProtection="1">
      <alignment horizontal="center" vertical="center" wrapText="1"/>
    </xf>
    <xf numFmtId="0" fontId="7" fillId="10" borderId="1" xfId="0" applyFont="1" applyFill="1" applyBorder="1" applyAlignment="1" applyProtection="1">
      <alignment horizontal="center" vertical="center" wrapText="1"/>
    </xf>
    <xf numFmtId="0" fontId="7" fillId="11" borderId="1" xfId="0" applyFont="1" applyFill="1" applyBorder="1" applyAlignment="1" applyProtection="1">
      <alignment horizontal="center" vertical="center" wrapText="1"/>
    </xf>
    <xf numFmtId="0" fontId="7" fillId="13" borderId="1" xfId="0" applyFont="1" applyFill="1" applyBorder="1" applyAlignment="1" applyProtection="1">
      <alignment horizontal="center" vertical="center" wrapText="1"/>
    </xf>
    <xf numFmtId="0" fontId="7" fillId="4" borderId="1" xfId="1" applyFont="1" applyFill="1" applyBorder="1" applyAlignment="1">
      <alignment horizontal="center" vertical="center" wrapText="1"/>
    </xf>
    <xf numFmtId="0" fontId="36" fillId="19" borderId="3" xfId="0" applyFont="1" applyFill="1" applyBorder="1" applyAlignment="1">
      <alignment horizontal="center" vertical="center" wrapText="1"/>
    </xf>
    <xf numFmtId="0" fontId="36" fillId="19" borderId="11" xfId="0" applyFont="1" applyFill="1" applyBorder="1" applyAlignment="1">
      <alignment horizontal="center" vertical="center" wrapText="1"/>
    </xf>
    <xf numFmtId="0" fontId="36" fillId="19" borderId="11" xfId="0" applyFont="1" applyFill="1" applyBorder="1" applyAlignment="1">
      <alignment horizontal="left" vertical="center" wrapText="1"/>
    </xf>
    <xf numFmtId="0" fontId="7" fillId="27" borderId="11" xfId="0" applyFont="1" applyFill="1" applyBorder="1" applyAlignment="1">
      <alignment horizontal="center" vertical="center" wrapText="1"/>
    </xf>
    <xf numFmtId="0" fontId="7" fillId="27" borderId="11" xfId="0" applyFont="1" applyFill="1" applyBorder="1" applyAlignment="1">
      <alignment horizontal="right" vertical="center" wrapText="1"/>
    </xf>
    <xf numFmtId="0" fontId="7" fillId="13" borderId="33" xfId="0" applyFont="1" applyFill="1" applyBorder="1" applyAlignment="1">
      <alignment horizontal="center" vertical="center" wrapText="1"/>
    </xf>
    <xf numFmtId="0" fontId="7" fillId="13" borderId="16" xfId="0" applyFont="1" applyFill="1" applyBorder="1" applyAlignment="1">
      <alignment horizontal="center" vertical="center" wrapText="1"/>
    </xf>
    <xf numFmtId="0" fontId="7" fillId="13" borderId="40" xfId="0" applyFont="1" applyFill="1" applyBorder="1" applyAlignment="1">
      <alignment horizontal="center" vertical="center" wrapText="1"/>
    </xf>
    <xf numFmtId="0" fontId="36" fillId="24" borderId="5"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45" xfId="0" applyFont="1" applyFill="1" applyBorder="1" applyAlignment="1">
      <alignment horizontal="center" vertical="center" wrapText="1"/>
    </xf>
    <xf numFmtId="0" fontId="0" fillId="0" borderId="0" xfId="0" applyBorder="1" applyAlignment="1">
      <alignment horizontal="center" vertical="center" wrapText="1"/>
    </xf>
    <xf numFmtId="0" fontId="36" fillId="19" borderId="2" xfId="0" applyFont="1" applyFill="1" applyBorder="1" applyAlignment="1">
      <alignment horizontal="center" vertical="center" wrapText="1"/>
    </xf>
    <xf numFmtId="0" fontId="36" fillId="19" borderId="41" xfId="0" applyFont="1" applyFill="1" applyBorder="1" applyAlignment="1">
      <alignment horizontal="center" vertical="center" wrapText="1"/>
    </xf>
    <xf numFmtId="0" fontId="36" fillId="19" borderId="1" xfId="0" applyFont="1" applyFill="1" applyBorder="1" applyAlignment="1">
      <alignment horizontal="center" vertical="center" wrapText="1"/>
    </xf>
    <xf numFmtId="0" fontId="36" fillId="19" borderId="10" xfId="0" applyFont="1" applyFill="1" applyBorder="1" applyAlignment="1">
      <alignment horizontal="center" vertical="center" wrapText="1"/>
    </xf>
    <xf numFmtId="0" fontId="7" fillId="27" borderId="1" xfId="0" applyFont="1" applyFill="1" applyBorder="1" applyAlignment="1">
      <alignment horizontal="center" vertical="center" wrapText="1"/>
    </xf>
    <xf numFmtId="0" fontId="7" fillId="13" borderId="1" xfId="0" applyFont="1" applyFill="1" applyBorder="1" applyAlignment="1">
      <alignment horizontal="center" vertical="center" wrapText="1"/>
    </xf>
    <xf numFmtId="0" fontId="7" fillId="13" borderId="10" xfId="0" applyFont="1" applyFill="1" applyBorder="1" applyAlignment="1">
      <alignment horizontal="center" vertical="center" wrapText="1"/>
    </xf>
    <xf numFmtId="0" fontId="7" fillId="27" borderId="1" xfId="0" applyFont="1" applyFill="1" applyBorder="1" applyAlignment="1">
      <alignment horizontal="right" vertical="center" wrapText="1"/>
    </xf>
    <xf numFmtId="0" fontId="0" fillId="0" borderId="2" xfId="0" applyBorder="1" applyAlignment="1">
      <alignment horizontal="center" vertical="center" wrapText="1"/>
    </xf>
    <xf numFmtId="0" fontId="0" fillId="0" borderId="1" xfId="0" applyBorder="1" applyAlignment="1">
      <alignment horizontal="left" vertical="center" wrapText="1"/>
    </xf>
    <xf numFmtId="0" fontId="7" fillId="26" borderId="1" xfId="0" applyFont="1" applyFill="1" applyBorder="1" applyAlignment="1">
      <alignment horizontal="center" vertical="center" wrapText="1"/>
    </xf>
    <xf numFmtId="0" fontId="7" fillId="26" borderId="10" xfId="0" applyFont="1" applyFill="1" applyBorder="1" applyAlignment="1">
      <alignment horizontal="center" vertical="center" wrapText="1"/>
    </xf>
    <xf numFmtId="0" fontId="0" fillId="14" borderId="1" xfId="0" applyFill="1" applyBorder="1" applyAlignment="1">
      <alignment horizontal="left" vertical="center"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1" xfId="0" applyFont="1" applyBorder="1" applyAlignment="1">
      <alignment horizontal="center" vertical="center" wrapText="1"/>
    </xf>
    <xf numFmtId="0" fontId="0" fillId="0" borderId="2" xfId="0" applyBorder="1" applyAlignment="1">
      <alignment horizontal="left" vertical="center" wrapText="1"/>
    </xf>
    <xf numFmtId="0" fontId="0" fillId="0" borderId="1" xfId="0" applyBorder="1" applyAlignment="1">
      <alignment horizontal="center" vertical="center" wrapText="1"/>
    </xf>
    <xf numFmtId="0" fontId="0" fillId="14" borderId="1" xfId="0" applyFill="1" applyBorder="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left" vertical="top" wrapText="1"/>
    </xf>
    <xf numFmtId="0" fontId="6" fillId="0" borderId="1" xfId="0" applyFont="1" applyFill="1" applyBorder="1" applyAlignment="1">
      <alignment horizontal="left" vertical="center" wrapText="1"/>
    </xf>
    <xf numFmtId="0" fontId="0" fillId="0" borderId="1" xfId="0" applyFill="1" applyBorder="1" applyAlignment="1">
      <alignment horizontal="center" vertical="center" wrapText="1"/>
    </xf>
    <xf numFmtId="0" fontId="6" fillId="0" borderId="2" xfId="5" applyFont="1" applyBorder="1" applyAlignment="1">
      <alignment horizontal="center" vertical="center" wrapText="1"/>
    </xf>
    <xf numFmtId="0" fontId="6" fillId="0" borderId="1" xfId="5" applyFont="1" applyBorder="1" applyAlignment="1">
      <alignment horizontal="left" vertical="center" wrapText="1"/>
    </xf>
    <xf numFmtId="0" fontId="6" fillId="0" borderId="1" xfId="5" applyBorder="1" applyAlignment="1">
      <alignment horizontal="left" vertical="center" wrapText="1"/>
    </xf>
    <xf numFmtId="0" fontId="6" fillId="0" borderId="2" xfId="5" applyFont="1" applyBorder="1" applyAlignment="1">
      <alignment horizontal="left" vertical="center" wrapText="1"/>
    </xf>
    <xf numFmtId="0" fontId="34" fillId="0" borderId="1" xfId="5" applyFont="1" applyFill="1" applyBorder="1" applyAlignment="1">
      <alignment horizontal="center" vertical="center" wrapText="1"/>
    </xf>
    <xf numFmtId="0" fontId="6" fillId="0" borderId="1" xfId="5" applyFill="1" applyBorder="1" applyAlignment="1">
      <alignment horizontal="center" vertical="center" wrapText="1"/>
    </xf>
    <xf numFmtId="0" fontId="6" fillId="0" borderId="1" xfId="5" applyBorder="1" applyAlignment="1">
      <alignment horizontal="center" vertical="center" wrapText="1"/>
    </xf>
    <xf numFmtId="0" fontId="6" fillId="0" borderId="1" xfId="5" applyFont="1" applyBorder="1" applyAlignment="1">
      <alignment horizontal="center" vertical="center" wrapText="1"/>
    </xf>
    <xf numFmtId="0" fontId="34" fillId="14" borderId="1" xfId="5" applyFont="1" applyFill="1" applyBorder="1" applyAlignment="1">
      <alignment horizontal="center" vertical="center" wrapText="1"/>
    </xf>
    <xf numFmtId="0" fontId="6" fillId="14" borderId="1" xfId="5" applyFill="1" applyBorder="1" applyAlignment="1">
      <alignment horizontal="center" vertical="center" wrapText="1"/>
    </xf>
    <xf numFmtId="0" fontId="6" fillId="0" borderId="1" xfId="5" applyFont="1" applyBorder="1" applyAlignment="1">
      <alignment horizontal="left" vertical="top" wrapText="1"/>
    </xf>
    <xf numFmtId="0" fontId="6" fillId="0" borderId="1" xfId="5" applyFont="1" applyFill="1" applyBorder="1" applyAlignment="1">
      <alignment horizontal="left" vertical="center" wrapText="1"/>
    </xf>
    <xf numFmtId="0" fontId="34" fillId="0" borderId="1" xfId="5" applyFont="1" applyFill="1" applyBorder="1" applyAlignment="1">
      <alignment horizontal="left" vertical="center" wrapText="1"/>
    </xf>
    <xf numFmtId="0" fontId="6" fillId="0" borderId="1" xfId="5" applyFill="1" applyBorder="1" applyAlignment="1">
      <alignment horizontal="left" vertical="center" wrapText="1"/>
    </xf>
    <xf numFmtId="0" fontId="6" fillId="0" borderId="2" xfId="5" applyBorder="1" applyAlignment="1">
      <alignment horizontal="left" vertical="center" wrapText="1"/>
    </xf>
    <xf numFmtId="0" fontId="34" fillId="14" borderId="1" xfId="5" applyFont="1" applyFill="1" applyBorder="1" applyAlignment="1">
      <alignment horizontal="left" vertical="center" wrapText="1"/>
    </xf>
    <xf numFmtId="0" fontId="6" fillId="14" borderId="1" xfId="5" applyFill="1" applyBorder="1" applyAlignment="1">
      <alignment horizontal="left" vertical="center" wrapText="1"/>
    </xf>
    <xf numFmtId="0" fontId="6" fillId="0" borderId="2" xfId="5" applyBorder="1" applyAlignment="1">
      <alignment horizontal="center" vertical="center" wrapText="1"/>
    </xf>
    <xf numFmtId="0" fontId="7" fillId="27" borderId="10" xfId="5" applyFont="1" applyFill="1" applyBorder="1" applyAlignment="1">
      <alignment horizontal="center" vertical="center" wrapText="1"/>
    </xf>
    <xf numFmtId="0" fontId="7" fillId="27" borderId="16" xfId="5" applyFont="1" applyFill="1" applyBorder="1" applyAlignment="1">
      <alignment horizontal="center" vertical="center" wrapText="1"/>
    </xf>
    <xf numFmtId="0" fontId="7" fillId="27" borderId="40" xfId="5" applyFont="1" applyFill="1" applyBorder="1" applyAlignment="1">
      <alignment horizontal="center" vertical="center" wrapText="1"/>
    </xf>
    <xf numFmtId="0" fontId="7" fillId="27" borderId="15" xfId="5" applyFont="1" applyFill="1" applyBorder="1" applyAlignment="1">
      <alignment horizontal="center" vertical="center" wrapText="1"/>
    </xf>
    <xf numFmtId="0" fontId="7" fillId="27" borderId="42" xfId="5" applyFont="1" applyFill="1" applyBorder="1" applyAlignment="1">
      <alignment horizontal="center" vertical="center" wrapText="1"/>
    </xf>
    <xf numFmtId="0" fontId="7" fillId="27" borderId="50" xfId="5" applyFont="1" applyFill="1" applyBorder="1" applyAlignment="1">
      <alignment horizontal="center" vertical="center" wrapText="1"/>
    </xf>
    <xf numFmtId="0" fontId="7" fillId="27" borderId="1" xfId="5" applyFont="1" applyFill="1" applyBorder="1" applyAlignment="1">
      <alignment horizontal="center" vertical="center" wrapText="1"/>
    </xf>
    <xf numFmtId="0" fontId="6" fillId="0" borderId="0" xfId="5" applyBorder="1" applyAlignment="1">
      <alignment horizontal="center" vertical="center" wrapText="1"/>
    </xf>
    <xf numFmtId="0" fontId="36" fillId="19" borderId="2" xfId="5" applyFont="1" applyFill="1" applyBorder="1" applyAlignment="1">
      <alignment horizontal="center" vertical="center" wrapText="1"/>
    </xf>
    <xf numFmtId="0" fontId="36" fillId="19" borderId="41" xfId="5" applyFont="1" applyFill="1" applyBorder="1" applyAlignment="1">
      <alignment horizontal="center" vertical="center" wrapText="1"/>
    </xf>
    <xf numFmtId="0" fontId="36" fillId="19" borderId="1" xfId="5" applyFont="1" applyFill="1" applyBorder="1" applyAlignment="1">
      <alignment horizontal="center" vertical="center" wrapText="1"/>
    </xf>
    <xf numFmtId="0" fontId="36" fillId="19" borderId="10" xfId="5" applyFont="1" applyFill="1" applyBorder="1" applyAlignment="1">
      <alignment horizontal="center" vertical="center" wrapText="1"/>
    </xf>
    <xf numFmtId="0" fontId="36" fillId="19" borderId="3" xfId="5" applyFont="1" applyFill="1" applyBorder="1" applyAlignment="1">
      <alignment horizontal="center" vertical="center" wrapText="1"/>
    </xf>
    <xf numFmtId="0" fontId="36" fillId="19" borderId="11" xfId="5" applyFont="1" applyFill="1" applyBorder="1" applyAlignment="1">
      <alignment horizontal="center" vertical="center" wrapText="1"/>
    </xf>
    <xf numFmtId="0" fontId="36" fillId="19" borderId="11" xfId="5" applyFont="1" applyFill="1" applyBorder="1" applyAlignment="1">
      <alignment horizontal="left" vertical="center" wrapText="1"/>
    </xf>
    <xf numFmtId="0" fontId="7" fillId="23" borderId="3" xfId="5" applyFont="1" applyFill="1" applyBorder="1" applyAlignment="1">
      <alignment horizontal="center" vertical="center" wrapText="1"/>
    </xf>
    <xf numFmtId="0" fontId="7" fillId="23" borderId="2" xfId="5" applyFont="1" applyFill="1" applyBorder="1" applyAlignment="1">
      <alignment horizontal="center" vertical="center" wrapText="1"/>
    </xf>
    <xf numFmtId="0" fontId="7" fillId="23" borderId="4" xfId="5" applyFont="1" applyFill="1" applyBorder="1" applyAlignment="1">
      <alignment horizontal="center" vertical="center" wrapText="1"/>
    </xf>
    <xf numFmtId="0" fontId="7" fillId="23" borderId="11" xfId="5" applyFont="1" applyFill="1" applyBorder="1" applyAlignment="1">
      <alignment horizontal="center" vertical="center" wrapText="1"/>
    </xf>
    <xf numFmtId="0" fontId="7" fillId="23" borderId="1" xfId="5" applyFont="1" applyFill="1" applyBorder="1" applyAlignment="1">
      <alignment horizontal="center" vertical="center" wrapText="1"/>
    </xf>
    <xf numFmtId="0" fontId="7" fillId="23" borderId="9" xfId="5" applyFont="1" applyFill="1" applyBorder="1" applyAlignment="1">
      <alignment horizontal="center" vertical="center" wrapText="1"/>
    </xf>
    <xf numFmtId="0" fontId="7" fillId="23" borderId="5" xfId="5" applyFont="1" applyFill="1" applyBorder="1" applyAlignment="1">
      <alignment horizontal="center" vertical="center" wrapText="1"/>
    </xf>
    <xf numFmtId="0" fontId="7" fillId="23" borderId="29" xfId="5" applyFont="1" applyFill="1" applyBorder="1" applyAlignment="1">
      <alignment horizontal="center" vertical="center" wrapText="1"/>
    </xf>
    <xf numFmtId="0" fontId="7" fillId="23" borderId="31" xfId="5" applyFont="1" applyFill="1" applyBorder="1" applyAlignment="1">
      <alignment horizontal="center" vertical="center" wrapText="1"/>
    </xf>
    <xf numFmtId="0" fontId="7" fillId="27" borderId="10" xfId="0" applyFont="1" applyFill="1" applyBorder="1" applyAlignment="1">
      <alignment horizontal="center" vertical="center" wrapText="1"/>
    </xf>
    <xf numFmtId="0" fontId="7" fillId="27" borderId="16" xfId="0" applyFont="1" applyFill="1" applyBorder="1" applyAlignment="1">
      <alignment horizontal="center" vertical="center" wrapText="1"/>
    </xf>
    <xf numFmtId="0" fontId="7" fillId="27" borderId="40" xfId="0" applyFont="1" applyFill="1" applyBorder="1" applyAlignment="1">
      <alignment horizontal="center" vertical="center" wrapText="1"/>
    </xf>
    <xf numFmtId="0" fontId="7" fillId="27" borderId="8" xfId="0" applyFont="1" applyFill="1" applyBorder="1" applyAlignment="1">
      <alignment horizontal="center" vertical="center" wrapText="1"/>
    </xf>
    <xf numFmtId="0" fontId="7" fillId="27" borderId="14" xfId="0" applyFont="1" applyFill="1" applyBorder="1" applyAlignment="1">
      <alignment horizontal="center" vertical="center" wrapText="1"/>
    </xf>
    <xf numFmtId="0" fontId="7" fillId="27" borderId="19" xfId="0" applyFont="1" applyFill="1" applyBorder="1" applyAlignment="1">
      <alignment horizontal="center" vertical="center" wrapText="1"/>
    </xf>
    <xf numFmtId="0" fontId="36" fillId="22" borderId="34" xfId="0" applyFont="1" applyFill="1" applyBorder="1" applyAlignment="1">
      <alignment horizontal="center" vertical="center" wrapText="1"/>
    </xf>
    <xf numFmtId="0" fontId="36" fillId="22" borderId="47" xfId="0" applyFont="1" applyFill="1" applyBorder="1" applyAlignment="1">
      <alignment horizontal="center" vertical="center" wrapText="1"/>
    </xf>
    <xf numFmtId="0" fontId="36" fillId="22" borderId="48" xfId="0" applyFont="1" applyFill="1" applyBorder="1" applyAlignment="1">
      <alignment horizontal="center" vertical="center" wrapText="1"/>
    </xf>
    <xf numFmtId="0" fontId="36" fillId="19" borderId="8" xfId="0" applyFont="1" applyFill="1" applyBorder="1" applyAlignment="1">
      <alignment horizontal="center" vertical="center" wrapText="1"/>
    </xf>
    <xf numFmtId="0" fontId="36" fillId="19" borderId="19" xfId="0" applyFont="1" applyFill="1" applyBorder="1" applyAlignment="1">
      <alignment horizontal="center" vertical="center" wrapText="1"/>
    </xf>
    <xf numFmtId="0" fontId="36" fillId="19" borderId="16" xfId="0" applyFont="1" applyFill="1" applyBorder="1" applyAlignment="1">
      <alignment horizontal="center" vertical="center" wrapText="1"/>
    </xf>
    <xf numFmtId="0" fontId="36" fillId="19" borderId="40" xfId="0" applyFont="1" applyFill="1" applyBorder="1" applyAlignment="1">
      <alignment horizontal="center" vertical="center" wrapText="1"/>
    </xf>
    <xf numFmtId="0" fontId="18" fillId="13" borderId="6" xfId="0" applyFont="1" applyFill="1" applyBorder="1" applyAlignment="1">
      <alignment horizontal="center" vertical="center" wrapText="1"/>
    </xf>
    <xf numFmtId="0" fontId="18" fillId="13" borderId="11" xfId="0" applyFont="1" applyFill="1" applyBorder="1" applyAlignment="1">
      <alignment horizontal="center" vertical="center" wrapText="1"/>
    </xf>
    <xf numFmtId="0" fontId="18" fillId="13" borderId="5" xfId="0" applyFont="1" applyFill="1" applyBorder="1" applyAlignment="1">
      <alignment horizontal="center" vertical="center" wrapText="1"/>
    </xf>
    <xf numFmtId="0" fontId="9" fillId="14" borderId="25" xfId="0" applyFont="1" applyFill="1" applyBorder="1" applyAlignment="1">
      <alignment horizontal="left" vertical="top" wrapText="1"/>
    </xf>
    <xf numFmtId="0" fontId="9" fillId="14" borderId="26" xfId="0" applyFont="1" applyFill="1" applyBorder="1" applyAlignment="1">
      <alignment horizontal="left" vertical="top" wrapText="1"/>
    </xf>
    <xf numFmtId="0" fontId="9" fillId="14" borderId="27" xfId="0" applyFont="1" applyFill="1" applyBorder="1" applyAlignment="1">
      <alignment horizontal="left" vertical="top" wrapText="1"/>
    </xf>
    <xf numFmtId="0" fontId="19" fillId="13" borderId="11" xfId="0" applyFont="1" applyFill="1" applyBorder="1" applyAlignment="1">
      <alignment horizontal="center" vertical="center" wrapText="1"/>
    </xf>
    <xf numFmtId="0" fontId="19" fillId="13" borderId="9" xfId="0" applyFont="1" applyFill="1" applyBorder="1" applyAlignment="1">
      <alignment horizontal="center" vertical="center" wrapText="1"/>
    </xf>
    <xf numFmtId="0" fontId="14" fillId="13" borderId="5" xfId="0" applyFont="1" applyFill="1" applyBorder="1" applyAlignment="1">
      <alignment horizontal="center" vertical="center" wrapText="1"/>
    </xf>
    <xf numFmtId="0" fontId="14" fillId="13" borderId="31" xfId="0"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9" fillId="13" borderId="4" xfId="0" applyFont="1" applyFill="1" applyBorder="1" applyAlignment="1">
      <alignment horizontal="center" vertical="center" wrapText="1"/>
    </xf>
    <xf numFmtId="0" fontId="19" fillId="13" borderId="33" xfId="0" applyFont="1" applyFill="1" applyBorder="1" applyAlignment="1">
      <alignment horizontal="center" vertical="center" wrapText="1"/>
    </xf>
    <xf numFmtId="0" fontId="19" fillId="13" borderId="40" xfId="0" applyFont="1" applyFill="1" applyBorder="1" applyAlignment="1">
      <alignment horizontal="center" vertical="center" wrapText="1"/>
    </xf>
    <xf numFmtId="0" fontId="18" fillId="13" borderId="3"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13" borderId="4" xfId="0" applyFont="1" applyFill="1" applyBorder="1" applyAlignment="1">
      <alignment horizontal="center" vertical="center" wrapText="1"/>
    </xf>
    <xf numFmtId="0" fontId="18" fillId="13" borderId="30" xfId="0" applyFont="1" applyFill="1" applyBorder="1" applyAlignment="1">
      <alignment horizontal="center" vertical="center" wrapText="1"/>
    </xf>
    <xf numFmtId="0" fontId="18" fillId="13" borderId="9"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3" fillId="0" borderId="38"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31"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7" fillId="0" borderId="11"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30"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31" xfId="0" applyFont="1" applyFill="1" applyBorder="1" applyAlignment="1">
      <alignment horizontal="center" vertical="center" wrapText="1"/>
    </xf>
    <xf numFmtId="0" fontId="10" fillId="0" borderId="32" xfId="0" applyFont="1" applyFill="1" applyBorder="1" applyAlignment="1">
      <alignment horizontal="left" vertical="center" wrapText="1"/>
    </xf>
    <xf numFmtId="0" fontId="10" fillId="0" borderId="33" xfId="0" applyFont="1" applyFill="1" applyBorder="1" applyAlignment="1">
      <alignment horizontal="left" vertical="center" wrapText="1"/>
    </xf>
    <xf numFmtId="0" fontId="10" fillId="0" borderId="34" xfId="0" applyFont="1" applyFill="1" applyBorder="1" applyAlignment="1">
      <alignment horizontal="left" vertical="center" wrapText="1"/>
    </xf>
    <xf numFmtId="0" fontId="10" fillId="0" borderId="24"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10" fillId="15" borderId="35" xfId="0" applyFont="1" applyFill="1" applyBorder="1" applyAlignment="1">
      <alignment horizontal="left" vertical="center" wrapText="1"/>
    </xf>
    <xf numFmtId="0" fontId="10" fillId="15" borderId="36" xfId="0" applyFont="1" applyFill="1" applyBorder="1" applyAlignment="1">
      <alignment horizontal="left" vertical="center" wrapText="1"/>
    </xf>
    <xf numFmtId="0" fontId="10" fillId="15" borderId="37" xfId="0" applyFont="1" applyFill="1" applyBorder="1" applyAlignment="1">
      <alignment horizontal="left" vertical="center" wrapText="1"/>
    </xf>
    <xf numFmtId="0" fontId="39" fillId="0" borderId="1" xfId="0" applyFont="1" applyFill="1" applyBorder="1" applyAlignment="1">
      <alignment vertical="center" wrapText="1"/>
    </xf>
    <xf numFmtId="0" fontId="42" fillId="0" borderId="1" xfId="0" applyFont="1" applyFill="1" applyBorder="1" applyAlignment="1">
      <alignment vertical="center" wrapText="1"/>
    </xf>
    <xf numFmtId="0" fontId="7" fillId="27" borderId="44" xfId="5" applyFont="1" applyFill="1" applyBorder="1" applyAlignment="1">
      <alignment horizontal="center" vertical="center" wrapText="1"/>
    </xf>
    <xf numFmtId="0" fontId="7" fillId="27" borderId="49" xfId="5" applyFont="1" applyFill="1" applyBorder="1" applyAlignment="1">
      <alignment horizontal="center" vertical="center" wrapText="1"/>
    </xf>
    <xf numFmtId="0" fontId="7" fillId="12" borderId="1" xfId="0" applyFont="1" applyFill="1" applyBorder="1" applyAlignment="1">
      <alignment horizontal="center" vertical="center"/>
    </xf>
    <xf numFmtId="0" fontId="7" fillId="12" borderId="1" xfId="0" applyFont="1" applyFill="1" applyBorder="1" applyAlignment="1">
      <alignment horizontal="center" vertical="center" wrapText="1"/>
    </xf>
  </cellXfs>
  <cellStyles count="19">
    <cellStyle name="Hipervínculo" xfId="9" builtinId="8"/>
    <cellStyle name="Hipervínculo 2" xfId="18" xr:uid="{00000000-0005-0000-0000-00003C000000}"/>
    <cellStyle name="Normal" xfId="0" builtinId="0"/>
    <cellStyle name="Normal 2" xfId="1" xr:uid="{00000000-0005-0000-0000-000001000000}"/>
    <cellStyle name="Normal 2 2" xfId="5" xr:uid="{00000000-0005-0000-0000-000002000000}"/>
    <cellStyle name="Normal 3" xfId="3" xr:uid="{00000000-0005-0000-0000-000003000000}"/>
    <cellStyle name="Normal 3 2" xfId="6" xr:uid="{00000000-0005-0000-0000-000004000000}"/>
    <cellStyle name="Normal 3 2 2" xfId="8" xr:uid="{00000000-0005-0000-0000-000005000000}"/>
    <cellStyle name="Normal 3 2 2 2" xfId="13" xr:uid="{00000000-0005-0000-0000-000005000000}"/>
    <cellStyle name="Normal 3 2 2 3" xfId="17" xr:uid="{00000000-0005-0000-0000-000005000000}"/>
    <cellStyle name="Normal 3 2 3" xfId="11" xr:uid="{00000000-0005-0000-0000-000004000000}"/>
    <cellStyle name="Normal 3 2 4" xfId="15" xr:uid="{00000000-0005-0000-0000-000004000000}"/>
    <cellStyle name="Normal 3 3" xfId="7" xr:uid="{00000000-0005-0000-0000-000006000000}"/>
    <cellStyle name="Normal 3 3 2" xfId="12" xr:uid="{00000000-0005-0000-0000-000006000000}"/>
    <cellStyle name="Normal 3 3 3" xfId="16" xr:uid="{00000000-0005-0000-0000-000006000000}"/>
    <cellStyle name="Normal 3 4" xfId="10" xr:uid="{00000000-0005-0000-0000-000003000000}"/>
    <cellStyle name="Normal 3 5" xfId="14" xr:uid="{00000000-0005-0000-0000-000003000000}"/>
    <cellStyle name="Normal 4" xfId="4" xr:uid="{00000000-0005-0000-0000-000007000000}"/>
    <cellStyle name="Porcentaje" xfId="2" builtinId="5"/>
  </cellStyles>
  <dxfs count="66">
    <dxf>
      <fill>
        <patternFill>
          <bgColor rgb="FFFF0000"/>
        </patternFill>
      </fill>
    </dxf>
    <dxf>
      <fill>
        <patternFill>
          <bgColor rgb="FFFFFF00"/>
        </patternFill>
      </fill>
    </dxf>
    <dxf>
      <fill>
        <patternFill>
          <bgColor rgb="FF92D050"/>
        </patternFill>
      </fill>
    </dxf>
    <dxf>
      <border>
        <left style="thin">
          <color indexed="64"/>
        </left>
        <right style="thin">
          <color indexed="64"/>
        </right>
        <bottom style="thin">
          <color indexed="64"/>
        </bottom>
        <vertical style="thin">
          <color indexed="64"/>
        </vertical>
      </border>
    </dxf>
    <dxf>
      <alignment vertical="center"/>
    </dxf>
    <dxf>
      <alignment vertical="center"/>
    </dxf>
    <dxf>
      <alignment vertical="center"/>
    </dxf>
    <dxf>
      <alignment vertical="center"/>
    </dxf>
    <dxf>
      <alignment wrapText="1"/>
    </dxf>
    <dxf>
      <alignment wrapText="1"/>
    </dxf>
    <dxf>
      <alignment wrapText="1"/>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font>
        <color rgb="FFFF0000"/>
      </font>
    </dxf>
    <dxf>
      <alignment wrapText="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wrapText="1"/>
    </dxf>
    <dxf>
      <font>
        <color rgb="FFFF0000"/>
      </font>
    </dxf>
    <dxf>
      <font>
        <color rgb="FFFF0000"/>
      </font>
    </dxf>
    <dxf>
      <font>
        <color rgb="FFFF0000"/>
      </font>
    </dxf>
    <dxf>
      <fill>
        <patternFill patternType="solid">
          <bgColor theme="2" tint="-9.9978637043366805E-2"/>
        </patternFill>
      </fill>
    </dxf>
    <dxf>
      <font>
        <color auto="1"/>
      </font>
    </dxf>
    <dxf>
      <fill>
        <patternFill patternType="none">
          <bgColor auto="1"/>
        </patternFill>
      </fill>
    </dxf>
    <dxf>
      <fill>
        <patternFill patternType="solid">
          <bgColor rgb="FF00B050"/>
        </patternFill>
      </fill>
    </dxf>
    <dxf>
      <font>
        <color theme="0"/>
      </font>
    </dxf>
    <dxf>
      <fill>
        <patternFill patternType="solid">
          <bgColor rgb="FF00B050"/>
        </patternFill>
      </fill>
    </dxf>
    <dxf>
      <font>
        <color rgb="FFFF0000"/>
      </font>
    </dxf>
    <dxf>
      <fill>
        <patternFill patternType="solid">
          <bgColor rgb="FF00B050"/>
        </patternFill>
      </fill>
    </dxf>
    <dxf>
      <fill>
        <patternFill patternType="solid">
          <bgColor rgb="FF00B050"/>
        </patternFill>
      </fill>
    </dxf>
    <dxf>
      <fill>
        <patternFill patternType="solid">
          <bgColor theme="7" tint="0.79998168889431442"/>
        </patternFill>
      </fill>
    </dxf>
    <dxf>
      <fill>
        <patternFill patternType="solid">
          <bgColor theme="7" tint="0.79998168889431442"/>
        </patternFill>
      </fill>
    </dxf>
    <dxf>
      <fill>
        <patternFill patternType="solid">
          <bgColor rgb="FF00B050"/>
        </patternFill>
      </fill>
    </dxf>
    <dxf>
      <fill>
        <patternFill patternType="solid">
          <bgColor theme="6" tint="0.59999389629810485"/>
        </patternFill>
      </fill>
    </dxf>
    <dxf>
      <alignment wrapText="1" indent="0"/>
    </dxf>
    <dxf>
      <alignment wrapText="1" indent="0"/>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ill>
        <patternFill patternType="solid">
          <bgColor theme="0" tint="-0.249977111117893"/>
        </patternFill>
      </fill>
    </dxf>
    <dxf>
      <fill>
        <patternFill patternType="solid">
          <bgColor theme="0" tint="-0.249977111117893"/>
        </patternFill>
      </fill>
    </dxf>
    <dxf>
      <alignment wrapText="1"/>
    </dxf>
    <dxf>
      <alignment wrapText="1"/>
    </dxf>
    <dxf>
      <alignment wrapText="1"/>
    </dxf>
    <dxf>
      <alignment wrapText="1"/>
    </dxf>
    <dxf>
      <alignment wrapText="1"/>
    </dxf>
    <dxf>
      <alignment wrapText="1" indent="0"/>
    </dxf>
    <dxf>
      <alignment wrapText="1" indent="0"/>
    </dxf>
    <dxf>
      <alignment wrapText="1"/>
    </dxf>
    <dxf>
      <alignment wrapText="1"/>
    </dxf>
    <dxf>
      <alignment wrapText="1"/>
    </dxf>
    <dxf>
      <alignment wrapText="1" indent="0"/>
    </dxf>
    <dxf>
      <alignment wrapText="1" indent="0"/>
    </dxf>
    <dxf>
      <alignment wrapText="1" indent="0"/>
    </dxf>
    <dxf>
      <alignment wrapText="1" indent="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3.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638174</xdr:colOff>
      <xdr:row>1</xdr:row>
      <xdr:rowOff>19049</xdr:rowOff>
    </xdr:from>
    <xdr:to>
      <xdr:col>2</xdr:col>
      <xdr:colOff>1800225</xdr:colOff>
      <xdr:row>4</xdr:row>
      <xdr:rowOff>295275</xdr:rowOff>
    </xdr:to>
    <xdr:pic>
      <xdr:nvPicPr>
        <xdr:cNvPr id="2" name="1 Imagen">
          <a:extLst>
            <a:ext uri="{FF2B5EF4-FFF2-40B4-BE49-F238E27FC236}">
              <a16:creationId xmlns:a16="http://schemas.microsoft.com/office/drawing/2014/main" id="{2B3CB319-0798-4C72-BF73-243C866B93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5424" y="209549"/>
          <a:ext cx="1162051" cy="121920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aermv-my.sharepoint.com/personal/natalia_norato_umv_gov_co/Documents/NATA%20SIG/2019/3.%20MARZO/Plan%20de%20gesti&#243;n/PLAN%20GESTI&#211;N%20CONSOLIDADO%20actu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
      <sheetName val="TD"/>
      <sheetName val="PLAN V1"/>
      <sheetName val="PLAN SGC V2"/>
      <sheetName val=" MIPG -IDT"/>
      <sheetName val="Dependencias"/>
      <sheetName val="OAP "/>
      <sheetName val="INF AVANCE SGC"/>
      <sheetName val="INF AVANCE MIPG -ITN"/>
      <sheetName val="PM SGC "/>
    </sheetNames>
    <sheetDataSet>
      <sheetData sheetId="0"/>
      <sheetData sheetId="1"/>
      <sheetData sheetId="2"/>
      <sheetData sheetId="3">
        <row r="12">
          <cell r="B12" t="str">
            <v>4.1</v>
          </cell>
        </row>
        <row r="26">
          <cell r="B26" t="str">
            <v>4.2</v>
          </cell>
        </row>
        <row r="32">
          <cell r="B32" t="str">
            <v>4.3</v>
          </cell>
        </row>
        <row r="39">
          <cell r="B39" t="str">
            <v>4.4</v>
          </cell>
        </row>
        <row r="50">
          <cell r="B50" t="str">
            <v>5.1</v>
          </cell>
        </row>
        <row r="54">
          <cell r="B54" t="str">
            <v>5.2</v>
          </cell>
        </row>
        <row r="61">
          <cell r="B61" t="str">
            <v>5.3</v>
          </cell>
        </row>
        <row r="77">
          <cell r="B77" t="str">
            <v>6.1</v>
          </cell>
        </row>
        <row r="82">
          <cell r="B82" t="str">
            <v>6.2</v>
          </cell>
        </row>
        <row r="85">
          <cell r="B85" t="str">
            <v>6.3</v>
          </cell>
        </row>
        <row r="107">
          <cell r="B107" t="str">
            <v>7.1</v>
          </cell>
        </row>
        <row r="123">
          <cell r="B123" t="str">
            <v>7.2</v>
          </cell>
        </row>
        <row r="131">
          <cell r="B131" t="str">
            <v>7.3</v>
          </cell>
        </row>
        <row r="139">
          <cell r="B139" t="str">
            <v>7.4</v>
          </cell>
        </row>
        <row r="155">
          <cell r="B155" t="str">
            <v>8.1</v>
          </cell>
        </row>
        <row r="175">
          <cell r="B175" t="str">
            <v>8.2</v>
          </cell>
        </row>
        <row r="194">
          <cell r="B194" t="str">
            <v>8.3</v>
          </cell>
        </row>
        <row r="213">
          <cell r="B213" t="str">
            <v>8.4</v>
          </cell>
        </row>
        <row r="245">
          <cell r="B245" t="str">
            <v>8.5</v>
          </cell>
        </row>
        <row r="251">
          <cell r="B251" t="str">
            <v>8.6</v>
          </cell>
        </row>
        <row r="258">
          <cell r="B258" t="str">
            <v>8.7</v>
          </cell>
        </row>
        <row r="281">
          <cell r="B281" t="str">
            <v>9.1</v>
          </cell>
        </row>
        <row r="291">
          <cell r="B291" t="str">
            <v>9.2</v>
          </cell>
        </row>
        <row r="307">
          <cell r="B307" t="str">
            <v>9.3</v>
          </cell>
        </row>
        <row r="310">
          <cell r="B310" t="str">
            <v>10.1</v>
          </cell>
        </row>
        <row r="320">
          <cell r="B320" t="str">
            <v>10.2</v>
          </cell>
        </row>
        <row r="325">
          <cell r="B325" t="str">
            <v>10.3</v>
          </cell>
        </row>
      </sheetData>
      <sheetData sheetId="4"/>
      <sheetData sheetId="5"/>
      <sheetData sheetId="6"/>
      <sheetData sheetId="7"/>
      <sheetData sheetId="8"/>
      <sheetData sheetId="9">
        <row r="2">
          <cell r="R2" t="str">
            <v>Auditoria Interna</v>
          </cell>
        </row>
        <row r="3">
          <cell r="R3" t="str">
            <v>Auditoria Externa</v>
          </cell>
        </row>
        <row r="4">
          <cell r="R4" t="str">
            <v>Revisión por la Dirección</v>
          </cell>
        </row>
        <row r="5">
          <cell r="R5" t="str">
            <v>Producto y/o Servicio No Conforme</v>
          </cell>
        </row>
        <row r="6">
          <cell r="R6" t="str">
            <v xml:space="preserve"> Medición de Indicadores</v>
          </cell>
        </row>
        <row r="7">
          <cell r="R7" t="str">
            <v>Mapa de Riesgos</v>
          </cell>
        </row>
        <row r="8">
          <cell r="R8" t="str">
            <v>Autoevaluación del Proceso</v>
          </cell>
        </row>
        <row r="9">
          <cell r="R9" t="str">
            <v>Quejas y Reclamos</v>
          </cell>
        </row>
        <row r="10">
          <cell r="R10" t="str">
            <v>Normograma</v>
          </cell>
        </row>
        <row r="12">
          <cell r="R12" t="str">
            <v>Real</v>
          </cell>
        </row>
        <row r="13">
          <cell r="R13" t="str">
            <v>Potencial</v>
          </cell>
        </row>
        <row r="14">
          <cell r="R14" t="str">
            <v>De Mejora</v>
          </cell>
        </row>
        <row r="16">
          <cell r="R16" t="str">
            <v>Corrección</v>
          </cell>
        </row>
        <row r="17">
          <cell r="R17" t="str">
            <v>Acción Correctiva</v>
          </cell>
        </row>
        <row r="18">
          <cell r="R18" t="str">
            <v>Acción Preventiva</v>
          </cell>
        </row>
        <row r="19">
          <cell r="R19" t="str">
            <v>Acción de Mejora</v>
          </cell>
        </row>
        <row r="22">
          <cell r="R22" t="str">
            <v>Sin Cerrar</v>
          </cell>
        </row>
        <row r="23">
          <cell r="R23"/>
        </row>
        <row r="24">
          <cell r="R24" t="str">
            <v>Cerrada</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alia Norato Mora" refreshedDate="43522.454998958332" createdVersion="6" refreshedVersion="6" minRefreshableVersion="3" recordCount="321" xr:uid="{00000000-000A-0000-FFFF-FFFF01000000}">
  <cacheSource type="worksheet">
    <worksheetSource ref="E3:J91" sheet="MIPG"/>
  </cacheSource>
  <cacheFields count="6">
    <cacheField name="ACTIVIDAD" numFmtId="0">
      <sharedItems containsBlank="1" longText="1"/>
    </cacheField>
    <cacheField name="PRODUCTO ESPERADO" numFmtId="0">
      <sharedItems containsBlank="1" count="117">
        <m/>
        <s v="Plataforma estratégica actualizada"/>
        <s v="Procedimiento Revisión por la Dirección actualizado"/>
        <s v="Plan de participación ciudadana y DOFA  actualizado "/>
        <s v="Un Documento que contenga la identificación, caracterización y priorización de las Partes Interesadas. _x000a_Un informe de las sesiones.  _x000a_de captura de expectativas. _x000a_Análisis de Captura de Expectativas."/>
        <s v="Caracterización de partes interesadas en GTHU y GCON"/>
        <s v="Plan de participación ciudadana actualizado. "/>
        <s v="Procedimiento actualización perfiles de colaboradores"/>
        <s v="Informe de Análisis de Satisfacción"/>
        <s v="Manual Calidad - MIPG"/>
        <s v="Procesos y procedimientos actualizados  de acuerdo al nuevo mapa de procesos (controles ajustados)"/>
        <s v="Mapa de procesos actualizado"/>
        <s v="Planes de acción con una acción estratégica trasversal  para cumplir los lineamientos del MIPG"/>
        <s v="Caracterización actualizada"/>
        <s v="Rendición de cuentas sobre el SGC"/>
        <s v="Listados de asistencia el rol que desempeña la entidad"/>
        <s v="Normograma actualizado"/>
        <s v="Plan estratégico con metas"/>
        <s v="Comité directivo SIG -revisión por la dirección"/>
        <s v="Mapa de riesgos por procesos actualizado para la vigencia 2019"/>
        <s v="Política acorde con los propósitos establecidos. "/>
        <s v="Política de calidad divulgada en pagina web, rendiciones de cuentas y actividades con la comunidad"/>
        <s v="Resolución. Comité Institucional de Gestión y Desempeño Distrito "/>
        <s v="Socialización de buenas prácticas y manual de integridad"/>
        <s v="Listado de enlaces designado por los responsables directivos"/>
        <s v="Cronograma de trabajo_x000a_Manual de integridad_x000a_Comité en funcionamiento"/>
        <s v="Manual de Funciones"/>
        <s v="Manual de administración de riesgos actualizado y socializado"/>
        <s v="Informe trimestral de monitoreo "/>
        <s v="Informe periódico de seguimiento y monitoreo de riesgos."/>
        <s v="Una estrategia de lucha contra la corrupción"/>
        <s v="Política de riesgos actualizada y socializada."/>
        <s v="Fichas de proyectos de inversión actualizadas"/>
        <s v="Plan estratégico con indicadores "/>
        <s v="Resolución de la plataforma estratégica"/>
        <s v="Valor determinado al SGC en las entradas de la revisión por la dirección"/>
        <s v="Estudio de planta de personal de la Entidad"/>
        <s v="1 plan de bienestar e incentivos en implementación"/>
        <s v="Programa de entorno laboral saludable implementado"/>
        <s v="1 estrategia de intervención para la mejora del clima laboral"/>
        <s v="Buena práctica de otra entidad incorporada en el plan de bienestar e incentivos"/>
        <s v="Recursos programados en el presupuesto 2019 y Plan Anual de Adquisiciones para mantenimiento y calibraciones de los equipos"/>
        <s v="Ejecución del cronograma de mantenimiento y calibración"/>
        <s v="Implementación de actividades de transferencia de conocimientos descritas en el PIC"/>
        <s v="Informe de empalme con información sobre: la gestión en temas acceso a la información y fortalecimiento institucional"/>
        <s v="Implementación del programa de Inducción y reinducción"/>
        <s v="Plan estratégico de Talento Humano"/>
        <s v="Acciones de socialización del código de integridad"/>
        <s v="Procedimiento de evaluación de  capacitaciones  (satisfacción y eficacia)"/>
        <s v="Procedimiento de entrega de cargo"/>
        <s v="Procedimiento de capacitaciones"/>
        <s v="Actividades del PIC implementadas"/>
        <s v="Procedimiento de evaluación y seguimiento al desempeño"/>
        <s v="Procedimiento (manual) de evaluación y seguimiento al desempeño"/>
        <s v="Actas de seguimiento a los acuerdos de gestión semestral"/>
        <s v="Informe de audiencia publica ajustado"/>
        <s v="Listados de asistencia sobre SGC"/>
        <s v="Políticas de seguridad de la información actualizadas y socializadas"/>
        <s v="Actividades del día del servidor público"/>
        <s v="Estrategia de difusión diseñada y en implementación de los servicios que ofrece la entidad."/>
        <s v="Estrategia de retroalimentación diseñada y en implementación"/>
        <s v="Enlace &quot;Denuncie&quot; en la página web de la entidad."/>
        <s v="Visibilización en la página web de la Línea 195"/>
        <s v="Procedimientos actualizados"/>
        <s v="Tablas de retención Documental convalidadas"/>
        <s v="Cronograma de Transferencias primarias elaborado _x000a__x000a_Transferencias primarias y secundarias realizadas"/>
        <s v="Matriz de riesgos del proceso revisada y actualizada - Inventario de activos de información "/>
        <s v="Soportes debidamente diligenciados por CIV. "/>
        <s v="Portafolio de servicios actualizado"/>
        <s v="Enlace en la página web de la entidad."/>
        <s v="Plan Anticorrupción y de Atención al Ciudadano ajustado"/>
        <s v="Evaluación de canales de atención a la ciudadanía y plan de mejoramiento."/>
        <s v="Procedimiento actualizado"/>
        <s v="Manual de atención a la ciudadanía actualizado"/>
        <s v="Criterio de aplicabilidad"/>
        <s v="Evaluación de proveedores"/>
        <s v="Procedimiento para tratamiento de no conformes"/>
        <s v="Indicadores de gestión revisados y/o actualizados"/>
        <s v="Procedimiento Gestión y Seguimiento de Indicadores actualizado "/>
        <s v="Encuesta de satisfacción a la ciudadanía"/>
        <s v="Encuestas de satisfacción actualizadas"/>
        <s v="Evaluaciones de desempeño realizada incluyendo competencias comunes"/>
        <s v="Informes de seguimiento a PQRS"/>
        <s v="Clasificación de peticiones por tipologías"/>
        <s v="APIC-PR-001-V9 Procedimiento Gestión de Requerimientos PQRSFD"/>
        <s v="Informe semestral de seguimiento a la gestión de servicio a la ciudadanía"/>
        <s v="Informe de auditoría interna"/>
        <s v="Programa de auditoría interna"/>
        <s v="Grupo de auditores internos"/>
        <s v="Ejecución del Plan de mejoramiento del SGC"/>
        <s v="Procesos y procedimientos actualizados  de acuerdo al nuevo mapa de procesos (controles ajsutados)" u="1"/>
        <s v="ACI-PR-001-V9 Procedimiento Gestion de Requerimientos PQRSFD" u="1"/>
        <s v="ACI-PR-001-V9 Procedimiento Gestión de Requerimientos PQRSFD" u="1"/>
        <s v="Resolución o Manual SIG  del SIG Actualizado" u="1"/>
        <s v="Estrategia de difusión diseñada y en implementación" u="1"/>
        <s v="Actualización de la documentación de acuerdo a el nuevo mapa de procesos " u="1"/>
        <s v="Caracterización de partes interesadas en THU y CON" u="1"/>
        <s v="Manual del SIG Actualizado" u="1"/>
        <s v="Metodología para inclusión de recursos a los planes de la entidad" u="1"/>
        <s v="Manual SIG Actualizado" u="1"/>
        <s v="Procesos y procedimientos actualizados" u="1"/>
        <s v="Documentos ajustados y adoptados" u="1"/>
        <s v="Plan estratégico actualizado" u="1"/>
        <s v="Manual SIG  del SIG Actualizado o Resolución MIPG" u="1"/>
        <s v="Encuestas de satisfacción a la ciudadanía" u="1"/>
        <s v="Manual SIG Actualizado o Resolución MIPG" u="1"/>
        <s v="Plan de estratégica de lucha contra la corrupción" u="1"/>
        <s v="Ejecución del cronograma de manteminiento y calibración" u="1"/>
        <s v="Procedimiento Gestion y Seguimiento de Indicadores actualizado " u="1"/>
        <s v="Transferencias primarias y secundarias realizadas" u="1"/>
        <s v="Acta de comité de revisión por la dirección" u="1"/>
        <s v="Resolución. Comité Institucional de Gestión y Desempeño Distrito " u="1"/>
        <s v="Listados de asistencia" u="1"/>
        <s v="Encuesta de satisfacción actualizadas" u="1"/>
        <s v="Documentos con controles ajustados y adoptados" u="1"/>
        <s v="Matriz de riesgos del proceso revisada y actualizada" u="1"/>
        <s v="Listados de asistencia y Medición de impacto capacitación" u="1"/>
      </sharedItems>
    </cacheField>
    <cacheField name="AVANCE" numFmtId="0">
      <sharedItems containsBlank="1" containsMixedTypes="1" containsNumber="1" minValue="0" maxValue="1" count="63">
        <m/>
        <n v="1"/>
        <n v="0"/>
        <n v="0.75"/>
        <n v="0.1"/>
        <n v="0.8208333333333333"/>
        <n v="0.42"/>
        <n v="0.56799999999999995"/>
        <n v="0.5"/>
        <n v="0.5714285714285714"/>
        <n v="0.3"/>
        <n v="0.4"/>
        <n v="0.9"/>
        <n v="0.52"/>
        <n v="0.7"/>
        <n v="0.54727272727272724"/>
        <n v="0.66666666666666663"/>
        <n v="0.85"/>
        <n v="0.6"/>
        <n v="0.8"/>
        <n v="0.5427777777777778"/>
        <n v="0.33"/>
        <n v="0.63785714285714279"/>
        <n v="0.31666666666666665"/>
        <n v="0.54999999999999993"/>
        <s v="NA"/>
        <n v="0.96875"/>
        <n v="0.9642857142857143"/>
        <n v="0.7382352941176471"/>
        <n v="6.25E-2"/>
        <n v="0.65"/>
        <n v="0.51249999999999996"/>
        <n v="0.3378571428571428" u="1"/>
        <n v="0.27999999999999997" u="1"/>
        <n v="0.79166666666666663" u="1"/>
        <n v="0.32" u="1"/>
        <n v="0.33333333333333331" u="1"/>
        <n v="2.3571428571428573E-2" u="1"/>
        <n v="0.39363636363636362" u="1"/>
        <n v="0.6875" u="1"/>
        <n v="0.21181818181818182" u="1"/>
        <n v="0.52909090909090917" u="1"/>
        <n v="0.79999999999999993" u="1"/>
        <n v="0.45882352941176469" u="1"/>
        <n v="0.26470588235294118" u="1"/>
        <n v="0.58125000000000004" u="1"/>
        <n v="0.52090909090909099" u="1"/>
        <n v="0.25727272727272726" u="1"/>
        <n v="0.44000000000000006" u="1"/>
        <n v="0.48" u="1"/>
        <n v="0.34" u="1"/>
        <n v="0.36666666666666664" u="1"/>
        <n v="0.42000000000000004" u="1"/>
        <n v="0.79374999999999996" u="1"/>
        <n v="0.42857142857142855" u="1"/>
        <n v="0.75312500000000004" u="1"/>
        <n v="0.2857142857142857" u="1"/>
        <n v="0.625" u="1"/>
        <n v="0.25" u="1"/>
        <n v="0.16666666666666666" u="1"/>
        <n v="0.2" u="1"/>
        <n v="0.12090909090909091" u="1"/>
        <n v="0.58333333333333337" u="1"/>
      </sharedItems>
    </cacheField>
    <cacheField name="PROCESO" numFmtId="0">
      <sharedItems containsBlank="1"/>
    </cacheField>
    <cacheField name="PRIMER RESPONSABLES" numFmtId="0">
      <sharedItems containsBlank="1" count="14">
        <m/>
        <s v="Oficina Asesora de Planeación"/>
        <s v="Gerencia GASA "/>
        <s v="Secretaría General"/>
        <s v="Oficina Asesora  Jurídica"/>
        <s v="Oficina de Control Interno"/>
        <s v="Responsables directivos"/>
        <s v="Subdirección de Producción e Intervención "/>
        <s v="Subdirección de Producción e Intervención / Subdirección de Mejoramiento Vial"/>
        <s v="Gerencia GASA" u="1"/>
        <s v="Oficina Asesora de Planeación " u="1"/>
        <s v="Oficina Asesora Juridica" u="1"/>
        <s v="Oficina Asesora de Planeación  " u="1"/>
        <s v="Subdirección Técnica de Producción e Intervención" u="1"/>
      </sharedItems>
    </cacheField>
    <cacheField name="RESPONSABLES DE APOYO"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alia Norato Mora" refreshedDate="43531.494060300924" createdVersion="6" refreshedVersion="6" minRefreshableVersion="3" recordCount="323" xr:uid="{FB0A80F9-D0E6-434A-8089-EBC8D0978638}">
  <cacheSource type="worksheet">
    <worksheetSource ref="K3:R326" sheet="PLAN SGC V2"/>
  </cacheSource>
  <cacheFields count="8">
    <cacheField name="ACTIVIDAD" numFmtId="0">
      <sharedItems containsBlank="1" longText="1"/>
    </cacheField>
    <cacheField name="PRODUCTO ESPERADO" numFmtId="0">
      <sharedItems containsBlank="1" count="90">
        <m/>
        <s v="Plataforma estratégica actualizada"/>
        <s v="Procedimiento Revisión por la Dirección actualizado"/>
        <s v="Plan de participación ciudadana y DOFA  actualizado "/>
        <s v="Un Documento que contenga la identificación, caracterización y priorización de las Partes Interesadas. _x000a_Un informe de las sesiones.  _x000a_de captura de expectativas. _x000a_Análisis de Captura de Expectativas."/>
        <s v="Caracterización de partes interesadas en GTHU y GCON"/>
        <s v="Plan de participación ciudadana actualizado. "/>
        <s v="Procedimiento actualización perfiles de colaboradores"/>
        <s v="Informe de Análisis de Satisfacción"/>
        <s v="Manual Calidad - MIPG"/>
        <s v="Procesos y procedimientos actualizados  de acuerdo al nuevo mapa de procesos (controles ajustados)"/>
        <s v="Mapa de procesos actualizado"/>
        <s v="Planes de acción con una acción estratégica trasversal  para cumplir los lineamientos del MIPG"/>
        <s v="Caracterización actualizada"/>
        <s v="Rendición de cuentas sobre el SGC"/>
        <s v="Listados de asistencia el rol que desempeña la entidad"/>
        <s v="Normograma actualizado"/>
        <s v="Plan estratégico con metas"/>
        <s v="Comité directivo SIG -revisión por la dirección"/>
        <s v="Mapa de riesgos por procesos actualizado para la vigencia 2019"/>
        <s v="Política acorde con los propósitos establecidos. "/>
        <s v="Política de calidad divulgada en pagina web, rendiciones de cuentas y actividades con la comunidad"/>
        <s v="Resolución. Comité Institucional de Gestión y Desempeño Distrito "/>
        <s v="Socialización de buenas prácticas y manual de integridad"/>
        <s v="Listado de enlaces designado por los responsables directivos"/>
        <s v="Cronograma de trabajo_x000a_Manual de integridad_x000a_Comité en funcionamiento"/>
        <s v="Manual de Funciones"/>
        <s v="Manual de administración de riesgos actualizado y socializado"/>
        <s v="Informe trimestral de monitoreo "/>
        <s v="Informe periódico de seguimiento y monitoreo de riesgos."/>
        <s v="Una estrategia de lucha contra la corrupción"/>
        <s v="Política de riesgos actualizada y socializada."/>
        <s v="Fichas de proyectos de inversión actualizadas"/>
        <s v="Plan estratégico con indicadores "/>
        <s v="Resolución de la plataforma estratégica"/>
        <s v="Valor determinado al SGC en las entradas de la revisión por la dirección"/>
        <s v="Estudio de planta de personal de la Entidad"/>
        <s v="1 plan de bienestar e incentivos en implementación"/>
        <s v="Programa de entorno laboral saludable implementado"/>
        <s v="1 estrategia de intervención para la mejora del clima laboral"/>
        <s v="Buena práctica de otra entidad incorporada en el plan de bienestar e incentivos"/>
        <s v="Recursos programados en el presupuesto 2019 y Plan Anual de Adquisiciones para mantenimiento y calibraciones de los equipos"/>
        <s v="Ejecución del cronograma de mantenimiento y calibración"/>
        <s v="Implementación de actividades de transferencia de conocimientos descritas en el PIC"/>
        <s v="Informe de empalme con información sobre: la gestión en temas acceso a la información y fortalecimiento institucional"/>
        <s v="Implementación del programa de Inducción y reinducción"/>
        <s v="Plan estratégico de Talento Humano"/>
        <s v="Acciones de socialización del código de integridad"/>
        <s v="Procedimiento de evaluación de  capacitaciones  (satisfacción y eficacia)"/>
        <s v="Procedimiento de entrega de cargo"/>
        <s v="Procedimiento de capacitaciones"/>
        <s v="Actividades del PIC implementadas"/>
        <s v="Procedimiento de evaluación y seguimiento al desempeño"/>
        <s v="Procedimiento (manual) de evaluación y seguimiento al desempeño"/>
        <s v="Actas de seguimiento a los acuerdos de gestión semestral"/>
        <s v="Informe de audiencia publica ajustado"/>
        <s v="Listados de asistencia sobre SGC"/>
        <s v="Políticas de seguridad de la información actualizadas y socializadas"/>
        <s v="Actividades del día del servidor público"/>
        <s v="Estrategia de difusión diseñada y en implementación de los servicios que ofrece la entidad."/>
        <s v="Estrategia de retroalimentación diseñada y en implementación"/>
        <s v="Enlace &quot;Denuncie&quot; en la página web de la entidad."/>
        <s v="Visibilización en la página web de la Línea 195"/>
        <s v="Procedimientos actualizados"/>
        <s v="Tablas de retención Documental convalidadas"/>
        <s v="Cronograma de Transferencias primarias elaborado _x000a__x000a_Transferencias primarias y secundarias realizadas"/>
        <s v="Matriz de riesgos del proceso revisada y actualizada - Inventario de activos de información "/>
        <s v="Soportes debidamente diligenciados por CIV. "/>
        <s v="Portafolio de servicios actualizado"/>
        <s v="Enlace en la página web de la entidad."/>
        <s v="Plan Anticorrupción y de Atención al Ciudadano ajustado"/>
        <s v="Evaluación de canales de atención a la ciudadanía y plan de mejoramiento."/>
        <s v="Procedimiento actualizado"/>
        <s v="Manual de atención a la ciudadanía actualizado"/>
        <s v="Criterio de aplicabilidad"/>
        <s v="Evaluación de proveedores"/>
        <s v="Procedimiento para tratamiento de no conformes"/>
        <s v="Indicadores de gestión revisados y/o actualizados"/>
        <s v="Procedimiento Gestión y Seguimiento de Indicadores actualizado "/>
        <s v="Encuesta de satisfacción a la ciudadanía"/>
        <s v="Encuestas de satisfacción actualizadas"/>
        <s v="Evaluaciones de desempeño realizada incluyendo competencias comunes"/>
        <s v="Informes de seguimiento a PQRS"/>
        <s v="Clasificación de peticiones por tipologías"/>
        <s v="APIC-PR-001-V9 Procedimiento Gestión de Requerimientos PQRSFD"/>
        <s v="Informe semestral de seguimiento a la gestión de servicio a la ciudadanía"/>
        <s v="Informe de auditoría interna"/>
        <s v="Programa de auditoría interna"/>
        <s v="Grupo de auditores internos"/>
        <s v="Ejecución del Plan de mejoramiento del SGC"/>
      </sharedItems>
    </cacheField>
    <cacheField name="AVANCE" numFmtId="0">
      <sharedItems containsBlank="1" containsMixedTypes="1" containsNumber="1" minValue="0" maxValue="1" count="33">
        <m/>
        <n v="1"/>
        <n v="0"/>
        <n v="0.75"/>
        <n v="0.1"/>
        <n v="0.8208333333333333"/>
        <n v="0.42"/>
        <n v="0.56799999999999995"/>
        <n v="0.5"/>
        <n v="0.5714285714285714"/>
        <n v="0.3"/>
        <n v="0.4"/>
        <n v="0.9"/>
        <n v="0.52"/>
        <n v="0.7"/>
        <n v="0.54727272727272724"/>
        <n v="0.66666666666666663"/>
        <n v="0.85"/>
        <n v="0.6"/>
        <n v="0.8"/>
        <n v="0.5427777777777778"/>
        <n v="0.33"/>
        <n v="0.63785714285714279"/>
        <n v="0.31666666666666665"/>
        <n v="0.54999999999999993"/>
        <s v="NA"/>
        <n v="0.96875"/>
        <n v="0.9642857142857143"/>
        <n v="0.7382352941176471"/>
        <n v="6.25E-2"/>
        <n v="0.65"/>
        <n v="0.51249999999999996"/>
        <n v="0.57609039115084859"/>
      </sharedItems>
    </cacheField>
    <cacheField name="PROCESO" numFmtId="0">
      <sharedItems containsBlank="1"/>
    </cacheField>
    <cacheField name="PRIMER RESPONSABLES" numFmtId="0">
      <sharedItems containsBlank="1" count="9">
        <m/>
        <s v="Oficina Asesora de Planeación"/>
        <s v="Gerencia GASA "/>
        <s v="Secretaría General"/>
        <s v="Oficina Asesora  Jurídica"/>
        <s v="Oficina de Control Interno"/>
        <s v="Responsables directivos"/>
        <s v="Subdirección de Producción e Intervención "/>
        <s v="Subdirección de Producción e Intervención / Subdirección de Mejoramiento Vial"/>
      </sharedItems>
    </cacheField>
    <cacheField name="RESPONSABLES DE APOYO" numFmtId="0">
      <sharedItems containsBlank="1"/>
    </cacheField>
    <cacheField name="2019" numFmtId="0">
      <sharedItems containsDate="1" containsBlank="1" containsMixedTypes="1" minDate="2019-01-01T00:00:00" maxDate="2019-10-02T00:00:00"/>
    </cacheField>
    <cacheField name="2019 F" numFmtId="0">
      <sharedItems containsDate="1" containsBlank="1" containsMixedTypes="1" minDate="2018-01-31T00:00:00" maxDate="2919-03-26T00:00:00" count="22">
        <s v="Fecha de entrega"/>
        <m/>
        <d v="2019-04-30T00:00:00"/>
        <d v="2018-01-31T00:00:00"/>
        <d v="2019-12-31T00:00:00"/>
        <d v="2019-03-30T00:00:00"/>
        <d v="2019-02-28T00:00:00"/>
        <d v="2019-05-30T00:00:00"/>
        <d v="2019-07-30T00:00:00"/>
        <d v="2019-06-30T00:00:00"/>
        <d v="2019-02-15T00:00:00"/>
        <d v="2019-09-30T00:00:00"/>
        <d v="2019-01-31T00:00:00"/>
        <d v="2919-03-25T00:00:00"/>
        <d v="2019-10-30T00:00:00"/>
        <d v="2019-06-01T00:00:00"/>
        <d v="2018-02-28T00:00:00"/>
        <d v="2019-03-01T00:00:00"/>
        <d v="2018-06-30T00:00:00"/>
        <d v="2018-12-30T00:00:00"/>
        <d v="2019-07-01T00:00:00"/>
        <d v="2019-08-30T00:00:00"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alia Norato Mora" refreshedDate="43531.494109837964" createdVersion="6" refreshedVersion="6" minRefreshableVersion="3" recordCount="231" xr:uid="{938C2D7A-1749-43A2-A02D-6C7EF5836B69}">
  <cacheSource type="worksheet">
    <worksheetSource ref="G3:P234" sheet=" MIPG -IDT"/>
  </cacheSource>
  <cacheFields count="10">
    <cacheField name="ACTIVIDAD" numFmtId="0">
      <sharedItems containsBlank="1" longText="1"/>
    </cacheField>
    <cacheField name="PRODUCTO ESPERADO" numFmtId="0">
      <sharedItems containsBlank="1" count="114">
        <m/>
        <s v="Plan estratégico con indicadores "/>
        <s v="Plan de acción con  relacionadas  acceso a la información"/>
        <s v="Acciones de socialización del código de integridad"/>
        <s v="Cronograma de trabajo_x000a_Manual de integridad_x000a_Comité en funcionamiento"/>
        <s v="Estrategia de retroalimentación diseñada y en implementación"/>
        <s v="Implementación del programa de Inducción y reinducción"/>
        <s v="Plan de acción implementado"/>
        <s v="Campaña implementada"/>
        <s v="Manual de contratación ajustado"/>
        <s v="Manual de supervisión ajustado"/>
        <s v="Comité directivo SIG -revisión por la dirección"/>
        <s v="Estudio de planta de personal de la Entidad"/>
        <s v="Informe de auditoría interna"/>
        <s v="Informe periódico de seguimiento y monitoreo de riesgos."/>
        <s v="Informe trimestral de monitoreo "/>
        <s v="Listado de enlaces designado por los responsables directivos"/>
        <s v="Manual de administración de riesgos actualizado y socializado"/>
        <s v="Matriz de riesgos del proceso revisada y actualizada"/>
        <s v="Matriz de riesgos del proceso revisada y actualizada - Inventario de activos de información "/>
        <s v="Procesos y procedimientos actualizados  de acuerdo al nuevo mapa de procesos (controles ajustados)"/>
        <s v="Socialización de buenas prácticas y manual de integridad"/>
        <s v="Falta"/>
        <s v="Plan de acción OAJ"/>
        <s v="Perfil Construido en los estudio previos de los abogados contratistas de la OAJ."/>
        <s v="Informe semestral consolidado "/>
        <s v="Indicadores"/>
        <s v="Compilado"/>
        <s v="Ficha técnica presentado por cada abogado."/>
        <s v="Reporte semestral"/>
        <s v="Informe "/>
        <s v="Propuesta de política de defensa judicial"/>
        <s v="Indicador con su seguimiento"/>
        <s v="Memorando "/>
        <s v="Documento consolidado de estudios "/>
        <s v="Informe de gestión semestral"/>
        <s v="Protocolo de manejo de procesos judiciales "/>
        <s v="Fichas Técnica de conciliación SIPROJ"/>
        <s v="Plataforma estratégica actualizada"/>
        <s v="Un Documento que contenga la identificación, caracterización y priorización de las Partes Interesadas. _x000a_Un informe de las sesiones.  _x000a_de captura de expectativas. _x000a_Análisis de Captura de Expectativas."/>
        <s v="Informe de Análisis de Satisfacción"/>
        <s v="Planes de acción con una acción estratégica trasversal  para cumplir los lineamientos del MIPG"/>
        <s v="Listados de asistencia el rol que desempeña la entidad"/>
        <s v="Plan estratégico con metas"/>
        <s v="Fichas de proyectos de inversión actualizadas"/>
        <s v="seguimiento a los  procesos contractuales."/>
        <s v="controles necesarios para la ejecución  eficiente, eficaz, efectiva y transparente,para la prestación de los servicios o producción de bienes que le son inherentes"/>
        <s v="Política de tratamiento de datos personales ajustada"/>
        <s v="Plan de participación ciudadana actualizado. "/>
        <s v="Procedimiento Revisión por la Dirección actualizado"/>
        <s v="Publicar los resultados de las actividades de participación"/>
        <s v="Definición de la garantías sobre derechos humanos"/>
        <s v="Definición de temáticas de diálogos ciudadanos "/>
        <s v="Documento de estrategia de rendición de cuentas ajustada"/>
        <s v="Formatos estandarizados para rendición de cuentas "/>
        <s v="Informe de audiencia publica ajustado"/>
        <s v="Informe de gestión ajustado"/>
        <s v="Informe de rendición de cuentas con información de interés al ciudadano"/>
        <s v="Informe de rendición de cuentas remitido al sector"/>
        <s v="Lista de documentos que se trabajara con lo grupos de interés"/>
        <s v="Matriz comparativa "/>
        <s v="Metodología de rendición de cuentas donde se incluya la identificación de grupos de valor para hagan parte del proceso de rendición de cuentas"/>
        <s v="Plan de mejoramiento de la rendición de cuentas"/>
        <s v="Plan de Participación Ciudadana Ajustado "/>
        <s v="Publicación de la metodología de participación"/>
        <s v="Redes sociales actualizadas "/>
        <s v="Rendición de cuentas sobre el SGC"/>
        <s v="Actividades del PIC implementadas"/>
        <s v="APIC-PR-001-V9 Procedimiento Gestión de Requerimientos PQRSFD"/>
        <s v="Encuesta de satisfacción a la ciudadanía"/>
        <s v="Evaluación de canales de atención a la ciudadanía y plan de mejoramiento."/>
        <s v="Evaluaciones de desempeño realizada incluyendo competencias comunes"/>
        <s v="Informe semestral de seguimiento a la gestión de servicio a la ciudadanía"/>
        <s v="Manual de atención a la ciudadanía actualizado"/>
        <s v="Mapa de procesos actualizado"/>
        <s v="Procedimiento actualizado"/>
        <s v="1 estrategia de intervención para la mejora del clima laboral"/>
        <s v="1 plan de bienestar e incentivos en implementación"/>
        <s v="Actividades del día del servidor público"/>
        <s v="Buena práctica de otra entidad incorporada en el plan de bienestar e incentivos"/>
        <s v="Caracterización de partes interesadas "/>
        <s v="Caracterización de partes interesadas en GTHU y GCON"/>
        <s v="Implementación de actividades de transferencia de conocimientos descritas en el PIC"/>
        <s v="Manual de Funciones"/>
        <s v="Normograma actualizado"/>
        <s v="Plan estratégico de Talento Humano"/>
        <s v="Procedimiento (manual) de evaluación y seguimiento al desempeño"/>
        <s v="Procedimiento actualización perfiles de colaboradores"/>
        <s v="Procedimiento ajustado"/>
        <s v="Procedimiento de capacitaciones"/>
        <s v="Procedimiento de evaluación de competencias básicas para los candidatos a cubrir vacantes temporales o de libre nombramiento y remoción."/>
        <s v="Programa de entorno laboral saludable implementado"/>
        <s v="Programa de implementación del Teletrabajo en la Entidad."/>
        <s v="Socialización entorno a la formulación de acuerdos de gestión "/>
        <s v="Trabajadores con dotación"/>
        <s v="Acta de comité de revisión por la dirección"/>
        <s v="Acto administrativo de activos de información"/>
        <s v="Acto administrativo de programa de gestión documental"/>
        <s v="Acto administrativo esquema de publicación"/>
        <s v="Acto administrativo índice de información clasificada y reservada"/>
        <s v="Datos abiertos publicados"/>
        <s v="Documentos traducidos en lenguas indígenas"/>
        <s v="Enlace en la página web de la entidad."/>
        <s v="Informes de seguimiento a PQRS"/>
        <s v="Inventario de alianzas"/>
        <s v="Listados de asistencia"/>
        <s v="Listados de asistencia sensibilizaciones sobre transparencia"/>
        <s v="Planes proyectos o programas formulados con participación de las partes interesadas"/>
        <s v="Políticas de seguridad de la información actualizadas y socializadas"/>
        <s v="Procedimiento de entrega de cargo"/>
        <s v="Procedimiento de evaluación de  capacitaciones  (satisfacción y eficacia)"/>
        <s v="Publicación la información de rendición de cuentas"/>
        <s v="Videos de señas cargados en la página"/>
        <s v="Plan Anticorrupción y de Atención al Ciudadano ajustado"/>
      </sharedItems>
    </cacheField>
    <cacheField name="AVANCE" numFmtId="0">
      <sharedItems containsBlank="1" containsMixedTypes="1" containsNumber="1" minValue="0" maxValue="1" count="27">
        <m/>
        <n v="0"/>
        <n v="0.8"/>
        <n v="7.2727272727272738E-2"/>
        <n v="1"/>
        <n v="0.7"/>
        <n v="0.90999999999999992"/>
        <n v="0.5"/>
        <n v="0.75"/>
        <n v="0.42"/>
        <n v="0.29652173913043478"/>
        <n v="0.25"/>
        <s v="NA"/>
        <n v="0.15"/>
        <n v="0.359375"/>
        <n v="0.66187499999999999"/>
        <n v="0.6"/>
        <n v="0.43478260869565216"/>
        <n v="0.4"/>
        <n v="0.73611111111111116"/>
        <n v="0.85"/>
        <n v="0.3"/>
        <n v="0.1"/>
        <n v="0.9"/>
        <n v="0.31666666666666665"/>
        <n v="0.51666666666666672"/>
        <n v="0.55654537906236268"/>
      </sharedItems>
    </cacheField>
    <cacheField name="PROCESO" numFmtId="0">
      <sharedItems containsBlank="1"/>
    </cacheField>
    <cacheField name="PRIMER RESPONSABLES" numFmtId="0">
      <sharedItems containsBlank="1" count="10">
        <m/>
        <s v="Oficina Asesora de Planeación "/>
        <s v="Secretaría General"/>
        <s v="Oficina de Control Interno"/>
        <s v="Oficina Asesora Jurídica"/>
        <s v="Gerencia GASA "/>
        <s v="Subdirección de Producción e Intervención / Subdirección de Mejoramiento Vial"/>
        <s v="Gerencia GASA" u="1"/>
        <s v="Oficina Asesora de Planeación" u="1"/>
        <s v="Oficina Asesora  Jurídica" u="1"/>
      </sharedItems>
    </cacheField>
    <cacheField name="RESPONSABLES DE APOYO" numFmtId="0">
      <sharedItems containsBlank="1"/>
    </cacheField>
    <cacheField name="2018" numFmtId="0">
      <sharedItems containsDate="1" containsBlank="1" containsMixedTypes="1" minDate="2018-03-01T00:00:00" maxDate="2019-10-02T00:00:00"/>
    </cacheField>
    <cacheField name="20182" numFmtId="0">
      <sharedItems containsDate="1" containsBlank="1" containsMixedTypes="1" minDate="2018-01-31T00:00:00" maxDate="2020-01-01T00:00:00"/>
    </cacheField>
    <cacheField name="2019" numFmtId="0">
      <sharedItems containsDate="1" containsBlank="1" containsMixedTypes="1" minDate="2018-03-01T00:00:00" maxDate="2019-12-02T00:00:00"/>
    </cacheField>
    <cacheField name="2019 F" numFmtId="0">
      <sharedItems containsDate="1" containsBlank="1" containsMixedTypes="1" minDate="2018-01-31T00:00:00" maxDate="2919-03-26T00:00:00" count="30">
        <s v="Fecha de Final"/>
        <m/>
        <d v="2019-06-30T00:00:00"/>
        <d v="2019-05-30T00:00:00"/>
        <d v="2019-03-30T00:00:00"/>
        <d v="2019-06-01T00:00:00"/>
        <d v="2019-07-30T00:00:00"/>
        <d v="2019-04-30T00:00:00"/>
        <d v="2019-01-31T00:00:00"/>
        <d v="2019-09-30T00:00:00"/>
        <d v="2019-02-28T00:00:00"/>
        <d v="2019-01-29T00:00:00"/>
        <d v="2019-01-30T00:00:00"/>
        <d v="2019-12-30T00:00:00"/>
        <d v="2019-04-01T00:00:00"/>
        <d v="2019-03-01T00:00:00"/>
        <d v="2019-12-31T00:00:00"/>
        <d v="2020-01-31T00:00:00"/>
        <d v="2019-08-30T00:00:00"/>
        <d v="2018-12-30T00:00:00"/>
        <d v="2019-07-01T00:00:00"/>
        <d v="2018-01-31T00:00:00"/>
        <d v="2919-03-25T00:00:00"/>
        <d v="2018-06-30T00:00:00"/>
        <d v="2019-02-15T00:00:00"/>
        <d v="2018-02-28T00:00:00"/>
        <d v="2019-12-15T00:00:00"/>
        <d v="2019-08-31T00:00:00"/>
        <d v="2019-10-30T00:00:00"/>
        <d v="2019-07-31T00:00:00"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1">
  <r>
    <m/>
    <x v="0"/>
    <x v="0"/>
    <m/>
    <x v="0"/>
    <m/>
  </r>
  <r>
    <m/>
    <x v="0"/>
    <x v="0"/>
    <m/>
    <x v="0"/>
    <m/>
  </r>
  <r>
    <m/>
    <x v="0"/>
    <x v="0"/>
    <m/>
    <x v="0"/>
    <m/>
  </r>
  <r>
    <m/>
    <x v="0"/>
    <x v="0"/>
    <m/>
    <x v="0"/>
    <m/>
  </r>
  <r>
    <s v="Realizar sesión de trabajo con los responsables directivos y equipos de trabajo para revisar y trabajar las herramientas de planeación estratégica."/>
    <x v="1"/>
    <x v="1"/>
    <s v="DESI"/>
    <x v="1"/>
    <s v="Responsables Directivos"/>
  </r>
  <r>
    <s v="Realizar sesión de trabajo con los responsables directivos y equipos de trabajo para revisar y trabajar las herramientas de planeación estratégica."/>
    <x v="1"/>
    <x v="1"/>
    <s v="DESI"/>
    <x v="1"/>
    <s v="Responsables Directivos"/>
  </r>
  <r>
    <s v="Documentar como requisito de entrada en la revisión por la dirección el seguimiento y la revisión de la información sobre estas cuestiones externas e internas (DOFA)."/>
    <x v="2"/>
    <x v="2"/>
    <s v="DESI"/>
    <x v="1"/>
    <s v="Responsables Directivos"/>
  </r>
  <r>
    <s v="Actualizar el plan de Participación Ciudadana conforme a las debilidades y fortalezas identificadas en la política."/>
    <x v="3"/>
    <x v="1"/>
    <s v="APIC "/>
    <x v="2"/>
    <s v="Secretaría General"/>
  </r>
  <r>
    <m/>
    <x v="0"/>
    <x v="3"/>
    <m/>
    <x v="0"/>
    <m/>
  </r>
  <r>
    <m/>
    <x v="0"/>
    <x v="0"/>
    <m/>
    <x v="0"/>
    <m/>
  </r>
  <r>
    <s v="Elaborar y documentar la caracterización de los usuarios y necesidades asociados a los bienes y servicios de la entidad."/>
    <x v="4"/>
    <x v="1"/>
    <s v="TODOS"/>
    <x v="2"/>
    <m/>
  </r>
  <r>
    <s v="Elaborar y documentar la caracterización de la población usuaria de bienes y servicios."/>
    <x v="4"/>
    <x v="1"/>
    <s v="TODOS"/>
    <x v="2"/>
    <m/>
  </r>
  <r>
    <s v="Elaborar y documentar la caracterización de  ciudadanos, usuarios o grupos de interés atendidos"/>
    <x v="4"/>
    <x v="1"/>
    <s v="TODOS"/>
    <x v="2"/>
    <m/>
  </r>
  <r>
    <s v="Elaborar y documentar la caracterización de las partes interesadas de talento humano (Colaboradores)"/>
    <x v="5"/>
    <x v="4"/>
    <s v="GTHU - GCON"/>
    <x v="3"/>
    <m/>
  </r>
  <r>
    <s v="Identificar las partes interesadas de acuerdo a una metodología donde se pueda visualizar sus necesidades, requisitos y  cual de estos, afectan  la capacidad de satisfacer los requisitos del cliente, y los legales y reglamentarios del Sistema Integrado de Gestión de la Entidad.  "/>
    <x v="4"/>
    <x v="1"/>
    <s v="TODOS"/>
    <x v="2"/>
    <m/>
  </r>
  <r>
    <s v="Identificar las partes interesadas de acuerdo a una metodología donde se pueda visualizar sus necesidades, requisitos y  cual de estos, afectan  la capacidad de satisfacer los requisitos del cliente, y los legales y reglamentarios del Sistema Integrado de Gestión de la Entidad.  "/>
    <x v="4"/>
    <x v="1"/>
    <s v="TODOS"/>
    <x v="2"/>
    <m/>
  </r>
  <r>
    <s v="Identificar las partes interesadas de acuerdo a una metodología donde se pueda visualizar sus necesidades, requisitos y  cual de estos, afectan  la capacidad de satisfacer los requisitos del cliente, y los legales y reglamentarios del Sistema Integrado de Gestión de la Entidad.  "/>
    <x v="4"/>
    <x v="1"/>
    <s v="TODOS"/>
    <x v="2"/>
    <m/>
  </r>
  <r>
    <s v="Actualizar el plan de Participación Ciudadana conforme a los ciclos de Gestión y la Revisión de las Partes interesadas. "/>
    <x v="6"/>
    <x v="1"/>
    <s v="TODOS"/>
    <x v="2"/>
    <m/>
  </r>
  <r>
    <s v="Actualizar el plan de Participación Ciudadana conforme a los ciclos de Gestión y la Revisión de las Partes interesadas. "/>
    <x v="6"/>
    <x v="1"/>
    <s v="TODOS"/>
    <x v="2"/>
    <m/>
  </r>
  <r>
    <s v="Definir un Procedimiento de actualización del perfil de los funcionarios y colaboradores de la Entidad"/>
    <x v="7"/>
    <x v="2"/>
    <s v="GTHU - GCON"/>
    <x v="3"/>
    <m/>
  </r>
  <r>
    <s v="Acompañar en la formulación de los objetivos a corto, mediano y largo plazo, que permita atender las necesidades de las partes interesadas."/>
    <x v="1"/>
    <x v="1"/>
    <s v="DESI"/>
    <x v="1"/>
    <s v="Responsables Directivos"/>
  </r>
  <r>
    <s v="Analizar las Encuestas de Satisfacciones a partes interesadas (ciudadanos)"/>
    <x v="8"/>
    <x v="3"/>
    <s v="DESI"/>
    <x v="2"/>
    <s v="Oficina Asesora de Planeación"/>
  </r>
  <r>
    <m/>
    <x v="0"/>
    <x v="5"/>
    <m/>
    <x v="0"/>
    <m/>
  </r>
  <r>
    <m/>
    <x v="0"/>
    <x v="0"/>
    <m/>
    <x v="0"/>
    <m/>
  </r>
  <r>
    <s v="Actualizar el alcance del sistema de gestión."/>
    <x v="9"/>
    <x v="2"/>
    <s v="DESI"/>
    <x v="1"/>
    <m/>
  </r>
  <r>
    <s v="Actualizar el alcance del sistema de gestión."/>
    <x v="9"/>
    <x v="2"/>
    <s v="DESI"/>
    <x v="1"/>
    <m/>
  </r>
  <r>
    <s v="Documentar en el manual SIG la totalidad de los requisitos no aplicables para la entidad."/>
    <x v="9"/>
    <x v="2"/>
    <s v="DESI"/>
    <x v="1"/>
    <m/>
  </r>
  <r>
    <s v="Actualizar el alcance del sistema de gestión."/>
    <x v="9"/>
    <x v="2"/>
    <s v="DESI"/>
    <x v="1"/>
    <m/>
  </r>
  <r>
    <m/>
    <x v="0"/>
    <x v="2"/>
    <m/>
    <x v="0"/>
    <m/>
  </r>
  <r>
    <m/>
    <x v="0"/>
    <x v="0"/>
    <m/>
    <x v="0"/>
    <m/>
  </r>
  <r>
    <s v="Revisar y Actualizar la documentación de los procesos, para identificar claramente los controles."/>
    <x v="10"/>
    <x v="6"/>
    <s v="TODOS"/>
    <x v="1"/>
    <s v="Responsables Directivos"/>
  </r>
  <r>
    <s v="Revisar y ajustar los documentos de los procesos de manera continua"/>
    <x v="10"/>
    <x v="6"/>
    <s v="TODOS"/>
    <x v="1"/>
    <s v="Responsables Directivos"/>
  </r>
  <r>
    <s v="Revisar y ajustar la estructura por procesos de tal manera que se logre tener una visión general del quehacer institucional."/>
    <x v="11"/>
    <x v="1"/>
    <s v="DESI"/>
    <x v="1"/>
    <s v="Responsables Directivos"/>
  </r>
  <r>
    <s v="Incorporar en los planes de acción, las etapas de planeación de las dimensiones del MIPG."/>
    <x v="12"/>
    <x v="2"/>
    <s v="DESI"/>
    <x v="1"/>
    <s v="Responsables Directivos"/>
  </r>
  <r>
    <s v="Actualizar la caracterización del proceso de acuerdo al nuevo mapa de procesos"/>
    <x v="13"/>
    <x v="1"/>
    <s v="TODOS"/>
    <x v="1"/>
    <s v="Responsables Directivos"/>
  </r>
  <r>
    <m/>
    <x v="0"/>
    <x v="7"/>
    <m/>
    <x v="0"/>
    <m/>
  </r>
  <r>
    <m/>
    <x v="0"/>
    <x v="0"/>
    <m/>
    <x v="0"/>
    <m/>
  </r>
  <r>
    <m/>
    <x v="0"/>
    <x v="0"/>
    <m/>
    <x v="0"/>
    <m/>
  </r>
  <r>
    <s v="Realizar rendición de cuentas sobre  la eficacia del Sistema de Gestión de Calidad._x000a_Determinar la frecuencia y el responsable de consolidar y presentar el informe que la alta dirección presentará."/>
    <x v="14"/>
    <x v="8"/>
    <s v="DESI"/>
    <x v="1"/>
    <s v="Responsables Directivos"/>
  </r>
  <r>
    <s v="Revisión los objetivos  institucionales con el fin de articularlos con los objetivos del SIG"/>
    <x v="1"/>
    <x v="1"/>
    <s v="DESI"/>
    <x v="1"/>
    <s v="Responsables Directivos"/>
  </r>
  <r>
    <s v="Sensibilizar a todos los colaboradores el rol que desempeña la entidad en la estructura de la Administración Pública"/>
    <x v="15"/>
    <x v="8"/>
    <s v="DESI"/>
    <x v="1"/>
    <m/>
  </r>
  <r>
    <s v="Actualizar el normograma (nacional y distrital) "/>
    <x v="16"/>
    <x v="1"/>
    <s v="JUR - GTHU - GCON"/>
    <x v="4"/>
    <s v="Responsables Directivos"/>
  </r>
  <r>
    <s v="Formular las metas de corto y largo plazo (PDD)"/>
    <x v="17"/>
    <x v="2"/>
    <s v="DESI"/>
    <x v="1"/>
    <s v="Responsables Directivos"/>
  </r>
  <r>
    <m/>
    <x v="0"/>
    <x v="0"/>
    <m/>
    <x v="0"/>
    <m/>
  </r>
  <r>
    <s v="Incluir en la revisión por la Dirección el resultado del informe de PQR con el fin de comprenderlas, atenderlas y prevenir que se repitan. "/>
    <x v="18"/>
    <x v="8"/>
    <s v="DESI - CEM"/>
    <x v="1"/>
    <s v="Oficina de Control Interno"/>
  </r>
  <r>
    <s v="Actualizar el mapa de riesgo  de proceso de acuerdo a la nueva guía para la administración riesgo"/>
    <x v="19"/>
    <x v="8"/>
    <s v="TODOS"/>
    <x v="1"/>
    <s v="Responsables Directivos"/>
  </r>
  <r>
    <m/>
    <x v="0"/>
    <x v="9"/>
    <m/>
    <x v="0"/>
    <m/>
  </r>
  <r>
    <m/>
    <x v="0"/>
    <x v="0"/>
    <m/>
    <x v="0"/>
    <m/>
  </r>
  <r>
    <s v="Unificar las políticas del Sistema Integrado de gestión, con los Subsistemas de Gestión._x000a_Actualizar el manual SIG"/>
    <x v="20"/>
    <x v="1"/>
    <s v="DESI"/>
    <x v="1"/>
    <s v="Responsables Directivos"/>
  </r>
  <r>
    <s v="Publicar en la página web e intranet  de la entidad la Política de calidad."/>
    <x v="21"/>
    <x v="2"/>
    <s v="DESI"/>
    <x v="1"/>
    <m/>
  </r>
  <r>
    <m/>
    <x v="0"/>
    <x v="8"/>
    <m/>
    <x v="0"/>
    <m/>
  </r>
  <r>
    <m/>
    <x v="0"/>
    <x v="0"/>
    <m/>
    <x v="0"/>
    <m/>
  </r>
  <r>
    <s v="Revisar la reglamentación del SIG con el fin de unificar  y completar los roles de: los responsables directivos, la alta dirección y el de Planeación._x000a__x000a_Especificar los roles, responsabilidades y autoridades que se deben tener frente a:_x000a_o Quiénes deben asegurarse de que el Sistema sea conforme con los requisitos de la ISO 9001._x000a_o Quiénes se aseguran de generar las salidas de los procesos. _x000a_o Quién informa a la alta dirección sobre el desempeño del sistema y las oportunidades de mejora. _x000a_o Quién o quiénes se asegurarán de que se promueva el enfoque al cliente.(Dirección)_x000a_o Quién se asegurará que se mantiene la integridad del sistema cuando se planifiquen e implementen cambios.  _x000a_o Quién o quiénes revisan, actualizan y aprueban el contexto estratégico_x000a_"/>
    <x v="22"/>
    <x v="2"/>
    <s v="DESI"/>
    <x v="1"/>
    <m/>
  </r>
  <r>
    <s v="Actualizar el manual de ética a manual de integridad"/>
    <x v="23"/>
    <x v="10"/>
    <s v="CEM - GTHU"/>
    <x v="3"/>
    <s v="Oficina de Control Interno"/>
  </r>
  <r>
    <s v="Identificar un enlace por proceso que realice control a las diferentes herramientas de planeación del proceso."/>
    <x v="24"/>
    <x v="1"/>
    <s v="TODOS"/>
    <x v="1"/>
    <m/>
  </r>
  <r>
    <s v="Actualizar el manual de ética a manual de integridad"/>
    <x v="25"/>
    <x v="11"/>
    <s v="GTHU"/>
    <x v="3"/>
    <m/>
  </r>
  <r>
    <s v="Revisar y ajustar el manual de funciones de la Entidad"/>
    <x v="26"/>
    <x v="12"/>
    <s v="GTHU"/>
    <x v="3"/>
    <m/>
  </r>
  <r>
    <m/>
    <x v="0"/>
    <x v="13"/>
    <m/>
    <x v="0"/>
    <m/>
  </r>
  <r>
    <m/>
    <x v="0"/>
    <x v="0"/>
    <m/>
    <x v="0"/>
    <m/>
  </r>
  <r>
    <m/>
    <x v="0"/>
    <x v="0"/>
    <m/>
    <x v="0"/>
    <m/>
  </r>
  <r>
    <s v="Dar a conocer la tipificación de los riesgos de corrupción, que permita identificar los mismos."/>
    <x v="27"/>
    <x v="14"/>
    <s v="DESI"/>
    <x v="1"/>
    <s v="Responsables Directivos"/>
  </r>
  <r>
    <s v="Realizar monitoreo trimestral del mapa de riesgos institucional"/>
    <x v="28"/>
    <x v="8"/>
    <s v="DESI - CEM"/>
    <x v="1"/>
    <s v="Oficina de Control Interno"/>
  </r>
  <r>
    <s v="Presentar la metodología para la identificación y actualización de riesgos de los procesos."/>
    <x v="27"/>
    <x v="14"/>
    <s v="DESI - CEM"/>
    <x v="1"/>
    <s v="Responsables Directivos"/>
  </r>
  <r>
    <s v="Realizar monitoreo trimestral de riesgos_x000a_solicitar al proceso SIT la adopción de controles tecnológicos"/>
    <x v="28"/>
    <x v="8"/>
    <s v="DESI - CEM"/>
    <x v="1"/>
    <s v="Oficina de Control Interno"/>
  </r>
  <r>
    <s v="Plan de acción de Tecnología actualizado."/>
    <x v="29"/>
    <x v="1"/>
    <s v="EGTI"/>
    <x v="3"/>
    <m/>
  </r>
  <r>
    <s v="Elaborar una estrategia de lucha contra la corrupción."/>
    <x v="30"/>
    <x v="2"/>
    <s v="DESI"/>
    <x v="1"/>
    <s v="Responsables Directivos"/>
  </r>
  <r>
    <s v="Actualizar el Plan de acción de Tecnología ."/>
    <x v="29"/>
    <x v="2"/>
    <s v="EGTI"/>
    <x v="3"/>
    <m/>
  </r>
  <r>
    <s v="Actualizar el manual de administración de riesgos."/>
    <x v="31"/>
    <x v="14"/>
    <s v="DESI"/>
    <x v="1"/>
    <s v="Responsables Directivos"/>
  </r>
  <r>
    <m/>
    <x v="0"/>
    <x v="0"/>
    <s v="CEM"/>
    <x v="5"/>
    <m/>
  </r>
  <r>
    <m/>
    <x v="0"/>
    <x v="0"/>
    <s v="CEM"/>
    <x v="5"/>
    <m/>
  </r>
  <r>
    <s v="Revisar los controles con los diferentes procesos en su documentación y demás instrumentos de planeación."/>
    <x v="10"/>
    <x v="6"/>
    <s v="DESI"/>
    <x v="1"/>
    <m/>
  </r>
  <r>
    <s v="Actualizar los planes de acción de los proyectos"/>
    <x v="32"/>
    <x v="1"/>
    <s v="DESI"/>
    <x v="1"/>
    <m/>
  </r>
  <r>
    <s v="Actualizar el mapa de riesgo  de proceso de acuerdo a la nueva guía para la administración riesgo"/>
    <x v="19"/>
    <x v="8"/>
    <s v="TODOS"/>
    <x v="6"/>
    <m/>
  </r>
  <r>
    <m/>
    <x v="0"/>
    <x v="15"/>
    <m/>
    <x v="0"/>
    <m/>
  </r>
  <r>
    <m/>
    <x v="0"/>
    <x v="0"/>
    <m/>
    <x v="0"/>
    <m/>
  </r>
  <r>
    <s v="Revisar los objetivo del SIG y articularlos con los indicadores."/>
    <x v="1"/>
    <x v="1"/>
    <s v="DESI"/>
    <x v="1"/>
    <m/>
  </r>
  <r>
    <s v="Incorporar en el plan  estratégico indicadores "/>
    <x v="33"/>
    <x v="2"/>
    <s v="DESI"/>
    <x v="1"/>
    <m/>
  </r>
  <r>
    <m/>
    <x v="34"/>
    <x v="1"/>
    <s v="DESI"/>
    <x v="1"/>
    <m/>
  </r>
  <r>
    <m/>
    <x v="0"/>
    <x v="16"/>
    <m/>
    <x v="0"/>
    <m/>
  </r>
  <r>
    <m/>
    <x v="0"/>
    <x v="0"/>
    <m/>
    <x v="0"/>
    <m/>
  </r>
  <r>
    <s v="Incorporar en el manual SIG como se realizan los cambios en el SIG:_x000a_  Para qué se quieren los cambios _x000a_ Cómo pueden afectar los cambios el logro de los objetivos del proceso y los institucionales _x000a_ Cómo pueden afectar los cambios a otros procesos _x000a_ Evaluar e identificar si los cambios requieren recursos y si están disponibles._x000a_ Quién será el responsable de liderar y aprobar los cambios."/>
    <x v="9"/>
    <x v="2"/>
    <s v="DESI"/>
    <x v="1"/>
    <m/>
  </r>
  <r>
    <m/>
    <x v="0"/>
    <x v="2"/>
    <m/>
    <x v="0"/>
    <m/>
  </r>
  <r>
    <m/>
    <x v="0"/>
    <x v="0"/>
    <m/>
    <x v="0"/>
    <m/>
  </r>
  <r>
    <m/>
    <x v="0"/>
    <x v="0"/>
    <m/>
    <x v="0"/>
    <m/>
  </r>
  <r>
    <s v="Realizar revisión al plan anual de adquisiciones para asociar los rubros al SGC"/>
    <x v="35"/>
    <x v="8"/>
    <s v="DESI"/>
    <x v="1"/>
    <m/>
  </r>
  <r>
    <s v="Realizar la revisión y estudio de la planta de personal de la Entidad, acorde con las necesidades."/>
    <x v="36"/>
    <x v="2"/>
    <s v="GTHU"/>
    <x v="3"/>
    <m/>
  </r>
  <r>
    <m/>
    <x v="0"/>
    <x v="1"/>
    <s v="PPMQ"/>
    <x v="7"/>
    <m/>
  </r>
  <r>
    <s v="Elaborar e implementar el plan de bienestar e incentivos"/>
    <x v="37"/>
    <x v="17"/>
    <s v="GTHU"/>
    <x v="3"/>
    <m/>
  </r>
  <r>
    <s v="Construir un programa de entorno laboral saludable"/>
    <x v="38"/>
    <x v="18"/>
    <s v="GTHU"/>
    <x v="3"/>
    <m/>
  </r>
  <r>
    <s v="Realizar evaluación de clima laboral y realizar una estrategia de intervención"/>
    <x v="39"/>
    <x v="18"/>
    <s v="GTHU"/>
    <x v="3"/>
    <m/>
  </r>
  <r>
    <s v="Realizar evaluación de clima laboral y realizar una estrategia de intervención"/>
    <x v="39"/>
    <x v="18"/>
    <s v="GTHU"/>
    <x v="3"/>
    <m/>
  </r>
  <r>
    <s v="Recoger buenas prácticas de otras entidades e incorporar en el plan de bienestar e incentivos"/>
    <x v="40"/>
    <x v="1"/>
    <s v="GTHU"/>
    <x v="3"/>
    <m/>
  </r>
  <r>
    <s v="Revisar las solicitudes de programación presupuestal"/>
    <x v="41"/>
    <x v="1"/>
    <s v="PPMQ - DESI"/>
    <x v="7"/>
    <s v="Oficina Asesora de Planeación "/>
  </r>
  <r>
    <s v="Establecer  cronograma de mantenimiento de acuerdo a las características del equipo como la frecuencia de uso, la precisión que se requiere en la medición, y las recomendaciones del fabricante. Así mismo, sugiero que se guarde trazabilidad del mantenimiento efectuado a los equipos en relación con:_x000a_• La fecha en que se realizó el mantenimiento y la calibración. _x000a_• Las fechas de uso del equipo y los instrumentos de medición que se utilizaron._x000a_• La fecha en la cual la calibración haya presentado problemas y cuándo se requirió un ajuste. _x000a_• La fecha de su re-calibración, indicando si se pudo ajustar._x000a_• La fecha de incorporación al sistema de trabajo._x000a_• Certificado de apto o no apto, así como el reporte de los ajustes que se realizaron. _x000a_• Expediente por cada equipo para conservar la información documentada de la historia de cada uno de ellos. _x000a_"/>
    <x v="42"/>
    <x v="1"/>
    <s v="PPMQ"/>
    <x v="7"/>
    <m/>
  </r>
  <r>
    <m/>
    <x v="0"/>
    <x v="0"/>
    <m/>
    <x v="0"/>
    <m/>
  </r>
  <r>
    <s v="Incluir en el PIC el desarrollar actividades para la transferencia de conocimientos"/>
    <x v="43"/>
    <x v="4"/>
    <s v="GTHU"/>
    <x v="3"/>
    <m/>
  </r>
  <r>
    <s v="Realizar informe "/>
    <x v="44"/>
    <x v="2"/>
    <s v="DESI"/>
    <x v="1"/>
    <m/>
  </r>
  <r>
    <s v="Diseñar un programa de inducción y reinducción"/>
    <x v="45"/>
    <x v="19"/>
    <s v="GTHU"/>
    <x v="3"/>
    <m/>
  </r>
  <r>
    <s v="Construir un plan estratégico de Talento Humano, a partir del plan de acción del área"/>
    <x v="46"/>
    <x v="2"/>
    <s v="GTHU"/>
    <x v="3"/>
    <m/>
  </r>
  <r>
    <s v="Implementar un plan de acción relacionado con la socialización del código de integridad"/>
    <x v="47"/>
    <x v="10"/>
    <s v="GTHU"/>
    <x v="3"/>
    <m/>
  </r>
  <r>
    <s v="Actualización permanente de procesos y procedimientos de la Entidad"/>
    <x v="10"/>
    <x v="6"/>
    <m/>
    <x v="1"/>
    <s v="Responsables Directivos"/>
  </r>
  <r>
    <s v="Definir un procedimiento de talento humano frente a las capacitaciones, su evaluación y la gestión del conocimiento derivada de ellas."/>
    <x v="48"/>
    <x v="2"/>
    <s v="GTHU"/>
    <x v="3"/>
    <m/>
  </r>
  <r>
    <s v="Definir un procedimiento de entrega de cargo que incluya actividades de empalme."/>
    <x v="49"/>
    <x v="1"/>
    <s v="GTHU"/>
    <x v="3"/>
    <m/>
  </r>
  <r>
    <m/>
    <x v="0"/>
    <x v="20"/>
    <m/>
    <x v="0"/>
    <m/>
  </r>
  <r>
    <m/>
    <x v="0"/>
    <x v="0"/>
    <m/>
    <x v="0"/>
    <m/>
  </r>
  <r>
    <s v="Diseñar un programa de inducción y reinducción"/>
    <x v="45"/>
    <x v="19"/>
    <s v="GTHU"/>
    <x v="3"/>
    <m/>
  </r>
  <r>
    <s v="Definir un procedimiento de talento humano frente a las capacitaciones, su evaluación y la gestión del conocimiento derivada de ellas."/>
    <x v="50"/>
    <x v="2"/>
    <s v="GTHU"/>
    <x v="3"/>
    <m/>
  </r>
  <r>
    <s v="Diseñar un programa de inducción y reinducción"/>
    <x v="45"/>
    <x v="19"/>
    <s v="GTHU"/>
    <x v="3"/>
    <m/>
  </r>
  <r>
    <s v="Diseñar un programa de inducción y reinducción"/>
    <x v="45"/>
    <x v="19"/>
    <s v="GTHU"/>
    <x v="3"/>
    <m/>
  </r>
  <r>
    <s v="Elaborar el plan institucional de capacitación teniendo en cuenta los lineamientos del DAFP"/>
    <x v="51"/>
    <x v="19"/>
    <s v="GTHU"/>
    <x v="3"/>
    <m/>
  </r>
  <r>
    <s v="Elaborar el procedimiento de evaluación y seguimiento al desempeño de los colaboradores de la Entidad."/>
    <x v="52"/>
    <x v="8"/>
    <s v="GTHU"/>
    <x v="3"/>
    <m/>
  </r>
  <r>
    <s v="Elaborar el plan institucional de capacitación teniendo en cuenta los lineamientos del DAFP"/>
    <x v="51"/>
    <x v="19"/>
    <s v="GTHU"/>
    <x v="3"/>
    <m/>
  </r>
  <r>
    <s v="Elaborar el procedimiento de evaluación y seguimiento al desempeño de los colaboradores de la Entidad."/>
    <x v="53"/>
    <x v="8"/>
    <s v="GTHU"/>
    <x v="3"/>
    <m/>
  </r>
  <r>
    <s v="Elaborar el procedimiento de evaluación y seguimiento al desempeño de los colaboradores de la Entidad."/>
    <x v="53"/>
    <x v="8"/>
    <s v="GTHU"/>
    <x v="3"/>
    <m/>
  </r>
  <r>
    <s v="Elaborar el procedimiento de evaluación y seguimiento al desempeño de los colaboradores de la Entidad."/>
    <x v="53"/>
    <x v="8"/>
    <s v="GTHU"/>
    <x v="3"/>
    <m/>
  </r>
  <r>
    <s v="Elaborar el plan institucional de capacitación teniendo en cuenta los lineamientos del DAFP"/>
    <x v="51"/>
    <x v="19"/>
    <s v="GTHU"/>
    <x v="3"/>
    <m/>
  </r>
  <r>
    <s v="Acompañar el seguimiento semestral de los acuerdos de gestión"/>
    <x v="54"/>
    <x v="21"/>
    <s v="DESI"/>
    <x v="1"/>
    <m/>
  </r>
  <r>
    <s v="Diseñar un programa de inducción y reinducción"/>
    <x v="45"/>
    <x v="19"/>
    <s v="GTHU"/>
    <x v="3"/>
    <m/>
  </r>
  <r>
    <s v="Recopilar recomendaciones y sugerencias de las partes interesadas en las capacitaciones de rendición de cuentas"/>
    <x v="55"/>
    <x v="1"/>
    <s v="DESI"/>
    <x v="1"/>
    <m/>
  </r>
  <r>
    <m/>
    <x v="0"/>
    <x v="22"/>
    <m/>
    <x v="0"/>
    <m/>
  </r>
  <r>
    <m/>
    <x v="0"/>
    <x v="0"/>
    <m/>
    <x v="0"/>
    <m/>
  </r>
  <r>
    <s v="Implementar un plan de acción relacionado con la socialización del código de integridad"/>
    <x v="47"/>
    <x v="10"/>
    <s v="CODI - GTHU - CEM"/>
    <x v="3"/>
    <m/>
  </r>
  <r>
    <s v="Sensibilizar a todos los colaboradores sobre el SGC"/>
    <x v="56"/>
    <x v="10"/>
    <s v="DESI"/>
    <x v="1"/>
    <s v="Responsables Directivos"/>
  </r>
  <r>
    <s v="Revisión, actualización y socialización de las políticas de seguridad de la información."/>
    <x v="57"/>
    <x v="14"/>
    <s v="EGTI"/>
    <x v="3"/>
    <m/>
  </r>
  <r>
    <s v="Prever en el Plan de Bienestar las actividades definidas por el DAFP para el día del servidor público."/>
    <x v="58"/>
    <x v="2"/>
    <s v="GTHU"/>
    <x v="3"/>
    <m/>
  </r>
  <r>
    <s v="Implementar un plan de acción relacionado con la socialización del código de integridad"/>
    <x v="47"/>
    <x v="10"/>
    <s v="CODI - GTHU - CEM"/>
    <x v="3"/>
    <m/>
  </r>
  <r>
    <s v="Implementar un plan de acción relacionado con la socialización del código de integridad"/>
    <x v="47"/>
    <x v="10"/>
    <s v="CODI - GTHU - CEM"/>
    <x v="3"/>
    <m/>
  </r>
  <r>
    <m/>
    <x v="0"/>
    <x v="23"/>
    <m/>
    <x v="0"/>
    <m/>
  </r>
  <r>
    <m/>
    <x v="0"/>
    <x v="0"/>
    <m/>
    <x v="0"/>
    <m/>
  </r>
  <r>
    <s v="Definir una estrategia de difusión de los servicios que ofrece la entidad."/>
    <x v="59"/>
    <x v="2"/>
    <s v="DESI - GTHU - CEM"/>
    <x v="1"/>
    <s v="Oficina de Control Interno / Secretaría General"/>
  </r>
  <r>
    <m/>
    <x v="0"/>
    <x v="1"/>
    <s v="APIC"/>
    <x v="1"/>
    <m/>
  </r>
  <r>
    <s v="Definir una estrategia de retroalimentación con servidores públicos y grupos de intercambio de acciones de mejora y recomendaciones a la actividad de la entidad, a partir de la rendición de cuentas."/>
    <x v="60"/>
    <x v="2"/>
    <s v="APIC - CODI"/>
    <x v="3"/>
    <m/>
  </r>
  <r>
    <s v="Visibilizar en la página web un enlace de &quot;denuncie&quot; que conduzca al SDQS &quot;Bogotá te escucha&quot;, como canal oficial de interposición de PQRS."/>
    <x v="61"/>
    <x v="1"/>
    <s v="APIC - CODI "/>
    <x v="3"/>
    <m/>
  </r>
  <r>
    <s v="Visibilizar en la página web la línea de atención gratuita del Distrito &quot;Línea 195&quot;, como canal para la atención de hechos de corrupción."/>
    <x v="62"/>
    <x v="1"/>
    <s v="APIC - CODI"/>
    <x v="3"/>
    <m/>
  </r>
  <r>
    <s v="Implementar un plan de acción relacionado con la socialización del código de integridad"/>
    <x v="47"/>
    <x v="10"/>
    <s v="GTHU"/>
    <x v="3"/>
    <m/>
  </r>
  <r>
    <m/>
    <x v="0"/>
    <x v="24"/>
    <m/>
    <x v="0"/>
    <m/>
  </r>
  <r>
    <m/>
    <x v="0"/>
    <x v="0"/>
    <m/>
    <x v="0"/>
    <m/>
  </r>
  <r>
    <m/>
    <x v="10"/>
    <x v="6"/>
    <m/>
    <x v="1"/>
    <m/>
  </r>
  <r>
    <s v="Realizar revisión de los procedimientos de GDO y realizar las actualizaciones pertinentes, estableciendo los controles para cada caso"/>
    <x v="63"/>
    <x v="6"/>
    <s v="GDO"/>
    <x v="3"/>
    <m/>
  </r>
  <r>
    <s v="Presentar las Tablas de Retención Documental para convalidación por el Consejo Distrital de Archivos"/>
    <x v="64"/>
    <x v="1"/>
    <s v="GDO"/>
    <x v="3"/>
    <m/>
  </r>
  <r>
    <s v="Realizar revisión de los procedimientos de GDO y realizar las actualizaciones pertinentes, estableciendo los controles para cada caso"/>
    <x v="63"/>
    <x v="6"/>
    <s v="GDO"/>
    <x v="3"/>
    <m/>
  </r>
  <r>
    <s v="Presentar las Tablas de Retención Documental para convalidación por el Consejo Distrital de Archivos"/>
    <x v="64"/>
    <x v="1"/>
    <s v="GDO"/>
    <x v="3"/>
    <m/>
  </r>
  <r>
    <s v="Realizar las transferencias primarias y secundarias de la entidad, teniendo en cuenta los cronogramas del Archivo de Bogotá."/>
    <x v="65"/>
    <x v="2"/>
    <s v="GDO"/>
    <x v="3"/>
    <m/>
  </r>
  <r>
    <s v="Realizar revisión de los riesgos asociados al proceso, modificarlos y establecer los controles necesarios de ser el caso"/>
    <x v="66"/>
    <x v="8"/>
    <s v="GDO - SIP - DESI"/>
    <x v="3"/>
    <s v="Oficina Asesora de Planeación "/>
  </r>
  <r>
    <m/>
    <x v="0"/>
    <x v="0"/>
    <m/>
    <x v="0"/>
    <m/>
  </r>
  <r>
    <m/>
    <x v="0"/>
    <x v="0"/>
    <m/>
    <x v="0"/>
    <m/>
  </r>
  <r>
    <m/>
    <x v="0"/>
    <x v="1"/>
    <s v="PIV - PPMQ - IMV"/>
    <x v="8"/>
    <m/>
  </r>
  <r>
    <s v="_x000a_Realizar seguimiento a los  procesos contractuales."/>
    <x v="0"/>
    <x v="8"/>
    <s v="PIV - PPMQ - IMV"/>
    <x v="8"/>
    <m/>
  </r>
  <r>
    <m/>
    <x v="0"/>
    <x v="1"/>
    <s v="PIV - PPMQ - IMV"/>
    <x v="8"/>
    <m/>
  </r>
  <r>
    <s v="_x000a_Realizar seguimiento a los  procesos contractuales."/>
    <x v="0"/>
    <x v="8"/>
    <s v="PIV - PPMQ - IMV"/>
    <x v="8"/>
    <m/>
  </r>
  <r>
    <m/>
    <x v="0"/>
    <x v="1"/>
    <s v="PIV - PPMQ - IMV"/>
    <x v="8"/>
    <m/>
  </r>
  <r>
    <m/>
    <x v="0"/>
    <x v="19"/>
    <m/>
    <x v="0"/>
    <m/>
  </r>
  <r>
    <m/>
    <x v="0"/>
    <x v="0"/>
    <m/>
    <x v="0"/>
    <m/>
  </r>
  <r>
    <s v="Socializar e informar a la comunidad sobre las intervenciones de la entidad. "/>
    <x v="67"/>
    <x v="1"/>
    <s v="APIC"/>
    <x v="2"/>
    <m/>
  </r>
  <r>
    <s v="Revisar y ajustar el portafolio de servicios de acuerdo a la actualidad de la Unidad"/>
    <x v="68"/>
    <x v="1"/>
    <s v="PIV - PPMQ - IMV"/>
    <x v="8"/>
    <m/>
  </r>
  <r>
    <s v="Visibilizar y actualizar en la página web un enlace que conduzca al SDQS &quot;Bogotá te escucha&quot;, así como la información requerida para la ciudadanía, como canal oficial de interposición de PQRS."/>
    <x v="69"/>
    <x v="1"/>
    <s v="APIC - CODI "/>
    <x v="3"/>
    <m/>
  </r>
  <r>
    <s v="Incluir en el plan anticorrupción el monitoreo de las repuestas de los PQRS"/>
    <x v="70"/>
    <x v="1"/>
    <s v="DESI"/>
    <x v="1"/>
    <m/>
  </r>
  <r>
    <m/>
    <x v="0"/>
    <x v="1"/>
    <s v="APIC "/>
    <x v="3"/>
    <m/>
  </r>
  <r>
    <s v="Realizar una evaluación de la suficiencia de los canales de atención a la ciudadanía de la Entidad, y plan de mejoramiento."/>
    <x v="71"/>
    <x v="1"/>
    <s v="APIC"/>
    <x v="3"/>
    <m/>
  </r>
  <r>
    <m/>
    <x v="0"/>
    <x v="25"/>
    <s v="APIC"/>
    <x v="3"/>
    <m/>
  </r>
  <r>
    <m/>
    <x v="0"/>
    <x v="25"/>
    <s v="APIC"/>
    <x v="3"/>
    <m/>
  </r>
  <r>
    <s v="Realizar la revisión y ajuste del procedimiento &quot; APIC-PR-001-V9 Procedimiento Gestión de Requerimientos PQRSFD&quot;, con el fin de incluir de ser necesario las acciones a tomar en caso de configurarse el desistimiento tácito"/>
    <x v="72"/>
    <x v="14"/>
    <s v="APIC - JUR"/>
    <x v="3"/>
    <m/>
  </r>
  <r>
    <s v="Realizar una revisión del manual de atención a la ciudadanía, para determinar los mecanismo de atención a población preferente."/>
    <x v="73"/>
    <x v="19"/>
    <s v="APIC"/>
    <x v="3"/>
    <m/>
  </r>
  <r>
    <m/>
    <x v="0"/>
    <x v="1"/>
    <s v="PIV - PPMQ - IMV"/>
    <x v="8"/>
    <m/>
  </r>
  <r>
    <m/>
    <x v="0"/>
    <x v="1"/>
    <s v="PIV - PPMQ - IMV"/>
    <x v="8"/>
    <m/>
  </r>
  <r>
    <m/>
    <x v="0"/>
    <x v="1"/>
    <s v="PIV - PPMQ - IMV"/>
    <x v="8"/>
    <m/>
  </r>
  <r>
    <m/>
    <x v="0"/>
    <x v="1"/>
    <s v="PIV - PPMQ - IMV - JUR "/>
    <x v="8"/>
    <s v="Oficina Asesora Jurídica"/>
  </r>
  <r>
    <m/>
    <x v="0"/>
    <x v="1"/>
    <s v="PIV - PPMQ - IMV"/>
    <x v="8"/>
    <m/>
  </r>
  <r>
    <m/>
    <x v="0"/>
    <x v="1"/>
    <s v="PIV - PPMQ - IMV"/>
    <x v="8"/>
    <m/>
  </r>
  <r>
    <m/>
    <x v="0"/>
    <x v="1"/>
    <s v="PIV - PPMQ - IMV"/>
    <x v="8"/>
    <m/>
  </r>
  <r>
    <m/>
    <x v="0"/>
    <x v="1"/>
    <s v="PIV - PPMQ - IMV"/>
    <x v="8"/>
    <m/>
  </r>
  <r>
    <m/>
    <x v="0"/>
    <x v="26"/>
    <m/>
    <x v="0"/>
    <m/>
  </r>
  <r>
    <m/>
    <x v="0"/>
    <x v="0"/>
    <m/>
    <x v="0"/>
    <m/>
  </r>
  <r>
    <s v="Establecer si aplica  los requisitos de diseño y desarrollo 8.3 y 8.4.1 literal b)"/>
    <x v="74"/>
    <x v="2"/>
    <s v="DESI - PIV - PPMQ - IMV"/>
    <x v="8"/>
    <s v="Oficina Asesora de Planeación"/>
  </r>
  <r>
    <m/>
    <x v="0"/>
    <x v="2"/>
    <s v="PIV - PPMQ - IMV"/>
    <x v="8"/>
    <m/>
  </r>
  <r>
    <m/>
    <x v="0"/>
    <x v="2"/>
    <s v="PIV - PPMQ - IMV"/>
    <x v="8"/>
    <m/>
  </r>
  <r>
    <m/>
    <x v="0"/>
    <x v="2"/>
    <s v="PIV - PPMQ - IMV"/>
    <x v="8"/>
    <m/>
  </r>
  <r>
    <m/>
    <x v="0"/>
    <x v="2"/>
    <s v="PIV - PPMQ - IMV"/>
    <x v="8"/>
    <m/>
  </r>
  <r>
    <m/>
    <x v="0"/>
    <x v="2"/>
    <s v="PIV - PPMQ - IMV"/>
    <x v="8"/>
    <m/>
  </r>
  <r>
    <m/>
    <x v="0"/>
    <x v="2"/>
    <s v="PIV - PPMQ - IMV"/>
    <x v="8"/>
    <m/>
  </r>
  <r>
    <m/>
    <x v="0"/>
    <x v="2"/>
    <s v="PIV - PPMQ - IMV"/>
    <x v="8"/>
    <m/>
  </r>
  <r>
    <m/>
    <x v="0"/>
    <x v="2"/>
    <s v="PIV - PPMQ - IMV"/>
    <x v="8"/>
    <m/>
  </r>
  <r>
    <m/>
    <x v="0"/>
    <x v="2"/>
    <s v="PIV - PPMQ - IMV"/>
    <x v="8"/>
    <m/>
  </r>
  <r>
    <m/>
    <x v="0"/>
    <x v="2"/>
    <s v="PIV - PPMQ - IMV"/>
    <x v="8"/>
    <m/>
  </r>
  <r>
    <m/>
    <x v="0"/>
    <x v="2"/>
    <s v="PIV - PPMQ - IMV"/>
    <x v="8"/>
    <m/>
  </r>
  <r>
    <m/>
    <x v="0"/>
    <x v="2"/>
    <s v="PIV - PPMQ - IMV"/>
    <x v="8"/>
    <m/>
  </r>
  <r>
    <m/>
    <x v="0"/>
    <x v="2"/>
    <s v="PIV - PPMQ - IMV"/>
    <x v="8"/>
    <m/>
  </r>
  <r>
    <m/>
    <x v="0"/>
    <x v="2"/>
    <s v="PIV - PPMQ - IMV"/>
    <x v="8"/>
    <m/>
  </r>
  <r>
    <m/>
    <x v="0"/>
    <x v="2"/>
    <s v="PIV - PPMQ - IMV"/>
    <x v="8"/>
    <m/>
  </r>
  <r>
    <m/>
    <x v="0"/>
    <x v="2"/>
    <s v="PIV - PPMQ - IMV"/>
    <x v="8"/>
    <m/>
  </r>
  <r>
    <m/>
    <x v="0"/>
    <x v="2"/>
    <m/>
    <x v="0"/>
    <m/>
  </r>
  <r>
    <m/>
    <x v="0"/>
    <x v="0"/>
    <m/>
    <x v="0"/>
    <m/>
  </r>
  <r>
    <m/>
    <x v="0"/>
    <x v="0"/>
    <m/>
    <x v="0"/>
    <m/>
  </r>
  <r>
    <m/>
    <x v="0"/>
    <x v="1"/>
    <s v="PIV - PPMQ - IMV"/>
    <x v="8"/>
    <m/>
  </r>
  <r>
    <m/>
    <x v="0"/>
    <x v="1"/>
    <s v="PIV - PPMQ - IMV"/>
    <x v="8"/>
    <m/>
  </r>
  <r>
    <s v="Realizar ejercicios de benchmarking para conocer como se realiza la evaluación de proveedores en las entidades publicas._x000a_Realizar la evaluación de proveedores "/>
    <x v="75"/>
    <x v="8"/>
    <s v="DESI - PIV - PPMQ - IMV- GCON"/>
    <x v="1"/>
    <s v="Subdirección de Producción e Intervención / Subdirección de Mejoramiento Vial / Secretaría General"/>
  </r>
  <r>
    <m/>
    <x v="0"/>
    <x v="1"/>
    <s v="PIV - PPMQ - IMV"/>
    <x v="8"/>
    <m/>
  </r>
  <r>
    <m/>
    <x v="0"/>
    <x v="0"/>
    <m/>
    <x v="0"/>
    <m/>
  </r>
  <r>
    <m/>
    <x v="0"/>
    <x v="1"/>
    <s v="PIV - PPMQ - IMV"/>
    <x v="8"/>
    <m/>
  </r>
  <r>
    <m/>
    <x v="0"/>
    <x v="1"/>
    <s v="PIV - PPMQ - IMV"/>
    <x v="8"/>
    <m/>
  </r>
  <r>
    <m/>
    <x v="0"/>
    <x v="1"/>
    <s v="PIV - PPMQ - IMV"/>
    <x v="8"/>
    <m/>
  </r>
  <r>
    <m/>
    <x v="0"/>
    <x v="1"/>
    <s v="PIV - PPMQ - IMV"/>
    <x v="8"/>
    <m/>
  </r>
  <r>
    <m/>
    <x v="0"/>
    <x v="1"/>
    <s v="PIV - PPMQ - IMV"/>
    <x v="8"/>
    <m/>
  </r>
  <r>
    <m/>
    <x v="0"/>
    <x v="0"/>
    <m/>
    <x v="0"/>
    <m/>
  </r>
  <r>
    <m/>
    <x v="0"/>
    <x v="1"/>
    <s v="PIV - PPMQ - IMV"/>
    <x v="8"/>
    <m/>
  </r>
  <r>
    <m/>
    <x v="0"/>
    <x v="1"/>
    <s v="PIV - PPMQ - IMV"/>
    <x v="8"/>
    <m/>
  </r>
  <r>
    <m/>
    <x v="0"/>
    <x v="1"/>
    <s v="PIV - PPMQ - IMV"/>
    <x v="8"/>
    <m/>
  </r>
  <r>
    <m/>
    <x v="0"/>
    <x v="1"/>
    <s v="PIV - PPMQ - IMV"/>
    <x v="8"/>
    <m/>
  </r>
  <r>
    <m/>
    <x v="0"/>
    <x v="1"/>
    <s v="PIV - PPMQ - IMV"/>
    <x v="8"/>
    <m/>
  </r>
  <r>
    <m/>
    <x v="0"/>
    <x v="27"/>
    <m/>
    <x v="0"/>
    <m/>
  </r>
  <r>
    <m/>
    <x v="0"/>
    <x v="0"/>
    <m/>
    <x v="0"/>
    <m/>
  </r>
  <r>
    <m/>
    <x v="0"/>
    <x v="0"/>
    <m/>
    <x v="0"/>
    <m/>
  </r>
  <r>
    <m/>
    <x v="0"/>
    <x v="1"/>
    <s v="PIV - PPMQ - IMV"/>
    <x v="8"/>
    <m/>
  </r>
  <r>
    <m/>
    <x v="0"/>
    <x v="1"/>
    <s v="PIV - PPMQ - IMV"/>
    <x v="8"/>
    <m/>
  </r>
  <r>
    <m/>
    <x v="0"/>
    <x v="1"/>
    <s v="PIV - PPMQ - IMV"/>
    <x v="8"/>
    <m/>
  </r>
  <r>
    <m/>
    <x v="0"/>
    <x v="1"/>
    <s v="PIV - PPMQ - IMV"/>
    <x v="8"/>
    <m/>
  </r>
  <r>
    <m/>
    <x v="0"/>
    <x v="1"/>
    <s v="PIV - PPMQ - IMV"/>
    <x v="8"/>
    <m/>
  </r>
  <r>
    <m/>
    <x v="0"/>
    <x v="1"/>
    <s v="PIV - PPMQ - IMV"/>
    <x v="8"/>
    <m/>
  </r>
  <r>
    <m/>
    <x v="0"/>
    <x v="1"/>
    <s v="PIV - PPMQ - IMV"/>
    <x v="8"/>
    <m/>
  </r>
  <r>
    <m/>
    <x v="0"/>
    <x v="1"/>
    <s v="PIV - PPMQ - IMV"/>
    <x v="8"/>
    <m/>
  </r>
  <r>
    <m/>
    <x v="0"/>
    <x v="1"/>
    <s v="PIV - PPMQ - IMV"/>
    <x v="8"/>
    <m/>
  </r>
  <r>
    <m/>
    <x v="0"/>
    <x v="1"/>
    <s v="PIV - PPMQ - IMV"/>
    <x v="8"/>
    <m/>
  </r>
  <r>
    <m/>
    <x v="0"/>
    <x v="0"/>
    <m/>
    <x v="0"/>
    <m/>
  </r>
  <r>
    <m/>
    <x v="0"/>
    <x v="1"/>
    <s v="PIV - PPMQ - IMV"/>
    <x v="8"/>
    <m/>
  </r>
  <r>
    <m/>
    <x v="0"/>
    <x v="1"/>
    <s v="PIV - PPMQ - IMV"/>
    <x v="8"/>
    <m/>
  </r>
  <r>
    <m/>
    <x v="0"/>
    <x v="1"/>
    <s v="PIV - PPMQ - IMV"/>
    <x v="8"/>
    <m/>
  </r>
  <r>
    <m/>
    <x v="0"/>
    <x v="0"/>
    <m/>
    <x v="0"/>
    <m/>
  </r>
  <r>
    <m/>
    <x v="0"/>
    <x v="1"/>
    <s v="PIV - PPMQ - IMV"/>
    <x v="8"/>
    <m/>
  </r>
  <r>
    <m/>
    <x v="0"/>
    <x v="1"/>
    <s v="PIV - PPMQ - IMV"/>
    <x v="8"/>
    <m/>
  </r>
  <r>
    <m/>
    <x v="0"/>
    <x v="1"/>
    <s v="PIV - PPMQ - IMV"/>
    <x v="8"/>
    <m/>
  </r>
  <r>
    <m/>
    <x v="0"/>
    <x v="1"/>
    <s v="PIV - PPMQ - IMV"/>
    <x v="8"/>
    <m/>
  </r>
  <r>
    <m/>
    <x v="0"/>
    <x v="0"/>
    <m/>
    <x v="0"/>
    <m/>
  </r>
  <r>
    <m/>
    <x v="0"/>
    <x v="1"/>
    <s v="PIV - PPMQ - IMV"/>
    <x v="8"/>
    <m/>
  </r>
  <r>
    <m/>
    <x v="0"/>
    <x v="1"/>
    <s v="PIV - PPMQ - IMV"/>
    <x v="8"/>
    <m/>
  </r>
  <r>
    <m/>
    <x v="0"/>
    <x v="1"/>
    <s v="PIV - PPMQ - IMV"/>
    <x v="8"/>
    <m/>
  </r>
  <r>
    <m/>
    <x v="0"/>
    <x v="1"/>
    <s v="PIV - PPMQ - IMV"/>
    <x v="8"/>
    <m/>
  </r>
  <r>
    <m/>
    <x v="0"/>
    <x v="1"/>
    <s v="PIV - PPMQ - IMV"/>
    <x v="8"/>
    <m/>
  </r>
  <r>
    <m/>
    <x v="0"/>
    <x v="1"/>
    <s v="PIV - PPMQ - IMV"/>
    <x v="8"/>
    <m/>
  </r>
  <r>
    <m/>
    <x v="0"/>
    <x v="0"/>
    <m/>
    <x v="0"/>
    <m/>
  </r>
  <r>
    <m/>
    <x v="0"/>
    <x v="1"/>
    <s v="PIV - PPMQ - IMV"/>
    <x v="8"/>
    <m/>
  </r>
  <r>
    <m/>
    <x v="0"/>
    <x v="1"/>
    <s v="PIV - PPMQ - IMV"/>
    <x v="8"/>
    <m/>
  </r>
  <r>
    <m/>
    <x v="0"/>
    <x v="1"/>
    <m/>
    <x v="0"/>
    <m/>
  </r>
  <r>
    <m/>
    <x v="0"/>
    <x v="0"/>
    <m/>
    <x v="0"/>
    <m/>
  </r>
  <r>
    <m/>
    <x v="0"/>
    <x v="1"/>
    <s v="PIV - PPMQ - IMV"/>
    <x v="8"/>
    <m/>
  </r>
  <r>
    <m/>
    <x v="0"/>
    <x v="1"/>
    <s v="PIV - PPMQ - IMV"/>
    <x v="8"/>
    <m/>
  </r>
  <r>
    <m/>
    <x v="0"/>
    <x v="1"/>
    <s v="PIV - PPMQ - IMV"/>
    <x v="8"/>
    <m/>
  </r>
  <r>
    <m/>
    <x v="0"/>
    <x v="1"/>
    <s v="PIV - PPMQ - IMV"/>
    <x v="8"/>
    <m/>
  </r>
  <r>
    <m/>
    <x v="0"/>
    <x v="1"/>
    <m/>
    <x v="0"/>
    <m/>
  </r>
  <r>
    <m/>
    <x v="0"/>
    <x v="0"/>
    <m/>
    <x v="0"/>
    <m/>
  </r>
  <r>
    <s v="Identificar  las salidas no conformes que se pueden presentar, las acciones que se tomarían para prevenir la entrega cuando no cumplan con los requisitos, y la forma en que deben tratarse las no conformidades detectadas durante la entrega de los productos y servicios, o después de haberse prestado el servicio"/>
    <x v="0"/>
    <x v="8"/>
    <s v="PIV - PPMQ - IMV"/>
    <x v="8"/>
    <m/>
  </r>
  <r>
    <s v="Realizar el procedimiento para la identificar y tratar las salidas no conformes"/>
    <x v="76"/>
    <x v="2"/>
    <s v="DESI- CEM"/>
    <x v="1"/>
    <s v="Oficina de Control Interno "/>
  </r>
  <r>
    <m/>
    <x v="0"/>
    <x v="1"/>
    <s v="PIV - PPMQ - IMV"/>
    <x v="8"/>
    <m/>
  </r>
  <r>
    <m/>
    <x v="0"/>
    <x v="1"/>
    <s v="PIV - PPMQ - IMV"/>
    <x v="8"/>
    <m/>
  </r>
  <r>
    <m/>
    <x v="0"/>
    <x v="1"/>
    <s v="PIV - PPMQ - IMV"/>
    <x v="8"/>
    <m/>
  </r>
  <r>
    <m/>
    <x v="0"/>
    <x v="14"/>
    <m/>
    <x v="0"/>
    <m/>
  </r>
  <r>
    <m/>
    <x v="0"/>
    <x v="0"/>
    <m/>
    <x v="0"/>
    <m/>
  </r>
  <r>
    <m/>
    <x v="0"/>
    <x v="0"/>
    <m/>
    <x v="0"/>
    <m/>
  </r>
  <r>
    <m/>
    <x v="0"/>
    <x v="0"/>
    <m/>
    <x v="0"/>
    <m/>
  </r>
  <r>
    <s v="Revisar que los indicadores de los procesos midan el objetivo de este."/>
    <x v="77"/>
    <x v="8"/>
    <s v="DESI"/>
    <x v="1"/>
    <s v="Responsables Directivos"/>
  </r>
  <r>
    <m/>
    <x v="0"/>
    <x v="1"/>
    <s v="DESI"/>
    <x v="1"/>
    <s v="Responsables Directivos"/>
  </r>
  <r>
    <s v="Actualizar el Procedimiento Gestión y Seguimiento de Indicadores"/>
    <x v="78"/>
    <x v="2"/>
    <s v="DESI"/>
    <x v="1"/>
    <m/>
  </r>
  <r>
    <m/>
    <x v="0"/>
    <x v="1"/>
    <s v="DESI - CEM"/>
    <x v="1"/>
    <s v="Oficina de Control Interno / Responsables Directivos"/>
  </r>
  <r>
    <m/>
    <x v="0"/>
    <x v="0"/>
    <s v="CEM"/>
    <x v="5"/>
    <m/>
  </r>
  <r>
    <s v="Evaluar el desempeño del SGC en el comité directivo"/>
    <x v="18"/>
    <x v="8"/>
    <s v="DESI"/>
    <x v="1"/>
    <m/>
  </r>
  <r>
    <m/>
    <x v="0"/>
    <x v="1"/>
    <s v="DESI"/>
    <x v="1"/>
    <m/>
  </r>
  <r>
    <m/>
    <x v="0"/>
    <x v="0"/>
    <m/>
    <x v="0"/>
    <m/>
  </r>
  <r>
    <s v="Implementar encuestas de satisfacción a la ciudadanía_x000a_"/>
    <x v="79"/>
    <x v="1"/>
    <s v="APIC"/>
    <x v="3"/>
    <m/>
  </r>
  <r>
    <s v="Revisar las preguntas de las encuestas para tener información que aporte a realizar planes de intervención encaminados a mejorar la percepción de la comunidad"/>
    <x v="80"/>
    <x v="1"/>
    <m/>
    <x v="2"/>
    <s v="Oficina Asesora Planeación "/>
  </r>
  <r>
    <s v="Revisar y ajustar el procedimiento de evaluación del desempeño de tal forma que se califiquen las competencias comunes a los servidores públicos"/>
    <x v="81"/>
    <x v="2"/>
    <s v="APIC - GTHU"/>
    <x v="3"/>
    <m/>
  </r>
  <r>
    <s v="Realizar seguimiento a la atención de PQRS en los tiempos definidos en la ley 1755 de 2015"/>
    <x v="82"/>
    <x v="1"/>
    <s v="APIC - JUR "/>
    <x v="4"/>
    <s v="Secretaría General"/>
  </r>
  <r>
    <s v="Definir las tipologías de las PQRS de la entidad"/>
    <x v="83"/>
    <x v="1"/>
    <s v="APIC"/>
    <x v="3"/>
    <m/>
  </r>
  <r>
    <s v="Ajustar el Procedimiento Gestión de Requerimientos PQRSFD para que se contemple la descripción de acciones en caso de peticiones incompletas"/>
    <x v="84"/>
    <x v="1"/>
    <s v="APIC"/>
    <x v="3"/>
    <m/>
  </r>
  <r>
    <m/>
    <x v="0"/>
    <x v="1"/>
    <s v="APIC"/>
    <x v="2"/>
    <m/>
  </r>
  <r>
    <s v="Presentar informes semestrales de seguimiento a la gestión de servicio a la ciudadanía"/>
    <x v="85"/>
    <x v="3"/>
    <s v="APIC - CEM"/>
    <x v="5"/>
    <s v="Secretaría General"/>
  </r>
  <r>
    <s v="Implementar un plan de acción relacionado con la socialización del código de integridad"/>
    <x v="47"/>
    <x v="10"/>
    <s v="GTHU"/>
    <x v="3"/>
    <m/>
  </r>
  <r>
    <s v="Incluir en la revisión por la dirección los resultados que no se tienen en cuenta "/>
    <x v="18"/>
    <x v="8"/>
    <s v="DESI"/>
    <x v="1"/>
    <m/>
  </r>
  <r>
    <s v="Realizar ajustes al Plan Anticorrupción y de Atención al Ciudadano de acuerdo a las observaciones del seguimiento"/>
    <x v="70"/>
    <x v="1"/>
    <s v="DESI"/>
    <x v="1"/>
    <m/>
  </r>
  <r>
    <m/>
    <x v="0"/>
    <x v="28"/>
    <m/>
    <x v="0"/>
    <m/>
  </r>
  <r>
    <m/>
    <x v="0"/>
    <x v="0"/>
    <m/>
    <x v="0"/>
    <m/>
  </r>
  <r>
    <s v="Realizar una  auditoría internas al Subsistema de Gestión de Calidad "/>
    <x v="86"/>
    <x v="2"/>
    <s v="DESI - CEM "/>
    <x v="1"/>
    <s v="Oficina de Control Interno"/>
  </r>
  <r>
    <s v="Realizar una  auditoría internas al Subsistema de Gestión de Calidad "/>
    <x v="86"/>
    <x v="2"/>
    <m/>
    <x v="1"/>
    <s v="Oficina de Control Interno"/>
  </r>
  <r>
    <s v="Realizar una  auditoría internas al Subsistema de Gestión de Calidad "/>
    <x v="87"/>
    <x v="2"/>
    <m/>
    <x v="1"/>
    <s v="Oficina de Control Interno"/>
  </r>
  <r>
    <s v="Realizar una  auditoría internas al Subsistema de Gestión de Calidad "/>
    <x v="87"/>
    <x v="8"/>
    <m/>
    <x v="1"/>
    <s v="Oficina de Control Interno"/>
  </r>
  <r>
    <s v="Conformar el grupo de auditores internos"/>
    <x v="88"/>
    <x v="2"/>
    <m/>
    <x v="1"/>
    <s v="Oficina de Control Interno"/>
  </r>
  <r>
    <s v="Revisar en el comité las actividades de control"/>
    <x v="18"/>
    <x v="2"/>
    <m/>
    <x v="1"/>
    <s v="Oficina de Control Interno"/>
  </r>
  <r>
    <s v="Realizar las acciones correctivas identificadas por la auditoría interna"/>
    <x v="89"/>
    <x v="2"/>
    <s v="TODOS"/>
    <x v="6"/>
    <s v="Oficina de Control Interno"/>
  </r>
  <r>
    <s v="Realizar una  auditoría internas al Subsistema de Gestión de Calidad "/>
    <x v="87"/>
    <x v="2"/>
    <m/>
    <x v="1"/>
    <s v="Oficina de Control Interno"/>
  </r>
  <r>
    <m/>
    <x v="0"/>
    <x v="29"/>
    <m/>
    <x v="0"/>
    <m/>
  </r>
  <r>
    <m/>
    <x v="0"/>
    <x v="0"/>
    <m/>
    <x v="0"/>
    <m/>
  </r>
  <r>
    <s v="Revisar que SGC sea conveniente, adecuado, eficaz y este alineado con la estrategia de la organización."/>
    <x v="18"/>
    <x v="8"/>
    <s v="DESI"/>
    <x v="1"/>
    <m/>
  </r>
  <r>
    <m/>
    <x v="0"/>
    <x v="0"/>
    <m/>
    <x v="0"/>
    <m/>
  </r>
  <r>
    <s v="Realizar comité"/>
    <x v="18"/>
    <x v="1"/>
    <s v="DESI"/>
    <x v="1"/>
    <m/>
  </r>
  <r>
    <s v="Revisar el contexto de la entidad"/>
    <x v="1"/>
    <x v="1"/>
    <s v="DESI"/>
    <x v="1"/>
    <s v="Responsables Directivos"/>
  </r>
  <r>
    <s v="Implementar un plan de acción relacionado con la socialización del código de integridad"/>
    <x v="47"/>
    <x v="10"/>
    <s v="GTHU"/>
    <x v="3"/>
    <m/>
  </r>
  <r>
    <s v="Revisar en el comité las actividades de control"/>
    <x v="18"/>
    <x v="8"/>
    <s v="DESI - CEM"/>
    <x v="1"/>
    <s v="Oficina de Control Interno / Responsables Directivos"/>
  </r>
  <r>
    <m/>
    <x v="18"/>
    <x v="8"/>
    <s v="DESI"/>
    <x v="1"/>
    <s v="Responsables Directivos"/>
  </r>
  <r>
    <m/>
    <x v="18"/>
    <x v="8"/>
    <s v="DESI"/>
    <x v="1"/>
    <m/>
  </r>
  <r>
    <m/>
    <x v="18"/>
    <x v="8"/>
    <s v="DESI"/>
    <x v="1"/>
    <m/>
  </r>
  <r>
    <m/>
    <x v="0"/>
    <x v="0"/>
    <m/>
    <x v="0"/>
    <m/>
  </r>
  <r>
    <s v="Incluir en la revisión por la dirección la importancia de la generación de  acciones de mejora."/>
    <x v="18"/>
    <x v="8"/>
    <s v="DESI"/>
    <x v="1"/>
    <m/>
  </r>
  <r>
    <m/>
    <x v="0"/>
    <x v="1"/>
    <s v="DESI"/>
    <x v="1"/>
    <m/>
  </r>
  <r>
    <m/>
    <x v="0"/>
    <x v="1"/>
    <s v="DESI"/>
    <x v="1"/>
    <m/>
  </r>
  <r>
    <m/>
    <x v="18"/>
    <x v="8"/>
    <s v="DESI"/>
    <x v="1"/>
    <m/>
  </r>
  <r>
    <m/>
    <x v="0"/>
    <x v="30"/>
    <m/>
    <x v="0"/>
    <m/>
  </r>
  <r>
    <m/>
    <x v="0"/>
    <x v="0"/>
    <m/>
    <x v="0"/>
    <m/>
  </r>
  <r>
    <s v="Promover la generación de acciones de mejora en la revisión por la dirección"/>
    <x v="18"/>
    <x v="8"/>
    <s v="DESI"/>
    <x v="1"/>
    <m/>
  </r>
  <r>
    <m/>
    <x v="0"/>
    <x v="8"/>
    <m/>
    <x v="0"/>
    <m/>
  </r>
  <r>
    <m/>
    <x v="0"/>
    <x v="0"/>
    <m/>
    <x v="0"/>
    <m/>
  </r>
  <r>
    <s v="Tomar acciones para prevenir la entrega cuando no cumplan con los requisitos, y la forma en que deben tratarse las no conformidades detectadas durante la entrega de los productos y servicios, o después de haberse prestado el servicio"/>
    <x v="0"/>
    <x v="8"/>
    <s v="PIV - PPMQ - IMV"/>
    <x v="8"/>
    <m/>
  </r>
  <r>
    <m/>
    <x v="0"/>
    <x v="8"/>
    <s v="PIV - PPMQ - IMV"/>
    <x v="8"/>
    <m/>
  </r>
  <r>
    <m/>
    <x v="0"/>
    <x v="8"/>
    <s v="PIV - PPMQ - IMV"/>
    <x v="8"/>
    <m/>
  </r>
  <r>
    <m/>
    <x v="0"/>
    <x v="4"/>
    <s v="PIV - PPMQ - IMV"/>
    <x v="8"/>
    <m/>
  </r>
  <r>
    <m/>
    <x v="0"/>
    <x v="8"/>
    <s v="PIV - PPMQ - IMV"/>
    <x v="8"/>
    <m/>
  </r>
  <r>
    <m/>
    <x v="0"/>
    <x v="1"/>
    <s v="PIV - PPMQ - IMV"/>
    <x v="8"/>
    <m/>
  </r>
  <r>
    <m/>
    <x v="0"/>
    <x v="8"/>
    <s v="PIV - PPMQ - IMV"/>
    <x v="8"/>
    <m/>
  </r>
  <r>
    <m/>
    <x v="0"/>
    <x v="8"/>
    <s v="PIV - PPMQ - IMV"/>
    <x v="8"/>
    <m/>
  </r>
  <r>
    <m/>
    <x v="0"/>
    <x v="31"/>
    <m/>
    <x v="0"/>
    <m/>
  </r>
  <r>
    <m/>
    <x v="0"/>
    <x v="0"/>
    <m/>
    <x v="0"/>
    <m/>
  </r>
  <r>
    <s v="Realizar  ejercicios de participación con los diferentes grupos focales para revisar la plataforma estratégica y las políticas de operación "/>
    <x v="1"/>
    <x v="1"/>
    <s v="DESI- CEM"/>
    <x v="1"/>
    <s v="Responsables Directivos"/>
  </r>
  <r>
    <s v="promocionar acciones de mejora en la revisión por la dirección:_x000a_(i) de las quejas presentadas por los clientes, _x000a_(ii) las que determine el propio líder para mejorar el desempeño de su proceso, _x000a_(iii) las resultantes de los mapas de riesgos, _x000a_(iv) de las mediciones efectuadas por los indicadores de gestión en un plan de mejoramiento"/>
    <x v="18"/>
    <x v="8"/>
    <s v="DESI"/>
    <x v="1"/>
    <m/>
  </r>
  <r>
    <s v="Actualizar el Plan Anticorrupción y de Atención al Ciudadano con las observaciones "/>
    <x v="70"/>
    <x v="8"/>
    <s v="DESI - CEM"/>
    <x v="1"/>
    <s v="Oficina de Control Interno"/>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3">
  <r>
    <m/>
    <x v="0"/>
    <x v="0"/>
    <m/>
    <x v="0"/>
    <m/>
    <s v="Fecha de inicio"/>
    <x v="0"/>
  </r>
  <r>
    <m/>
    <x v="0"/>
    <x v="0"/>
    <m/>
    <x v="0"/>
    <m/>
    <m/>
    <x v="1"/>
  </r>
  <r>
    <m/>
    <x v="0"/>
    <x v="0"/>
    <m/>
    <x v="0"/>
    <m/>
    <m/>
    <x v="1"/>
  </r>
  <r>
    <m/>
    <x v="0"/>
    <x v="0"/>
    <m/>
    <x v="0"/>
    <m/>
    <m/>
    <x v="1"/>
  </r>
  <r>
    <s v="Realizar sesión de trabajo con los responsables directivos y equipos de trabajo para revisar y trabajar las herramientas de planeación estratégica."/>
    <x v="1"/>
    <x v="1"/>
    <s v="DESI"/>
    <x v="1"/>
    <s v="Responsables Directivos"/>
    <m/>
    <x v="1"/>
  </r>
  <r>
    <s v="Realizar sesión de trabajo con los responsables directivos y equipos de trabajo para revisar y trabajar las herramientas de planeación estratégica."/>
    <x v="1"/>
    <x v="1"/>
    <s v="DESI"/>
    <x v="1"/>
    <s v="Responsables Directivos"/>
    <m/>
    <x v="1"/>
  </r>
  <r>
    <s v="Documentar como requisito de entrada en la revisión por la dirección el seguimiento y la revisión de la información sobre estas cuestiones externas e internas (DOFA)."/>
    <x v="2"/>
    <x v="2"/>
    <s v="DESI"/>
    <x v="1"/>
    <s v="Responsables Directivos"/>
    <d v="2019-03-01T00:00:00"/>
    <x v="2"/>
  </r>
  <r>
    <s v="Actualizar el plan de Participación Ciudadana conforme a las debilidades y fortalezas identificadas en la política."/>
    <x v="3"/>
    <x v="1"/>
    <s v="APIC "/>
    <x v="2"/>
    <s v="Secretaría General"/>
    <m/>
    <x v="1"/>
  </r>
  <r>
    <m/>
    <x v="0"/>
    <x v="3"/>
    <m/>
    <x v="0"/>
    <m/>
    <m/>
    <x v="1"/>
  </r>
  <r>
    <m/>
    <x v="0"/>
    <x v="0"/>
    <m/>
    <x v="0"/>
    <m/>
    <m/>
    <x v="1"/>
  </r>
  <r>
    <s v="Elaborar y documentar la caracterización de los usuarios y necesidades asociados a los bienes y servicios de la entidad."/>
    <x v="4"/>
    <x v="1"/>
    <s v="TODOS"/>
    <x v="2"/>
    <m/>
    <m/>
    <x v="3"/>
  </r>
  <r>
    <s v="Elaborar y documentar la caracterización de la población usuaria de bienes y servicios."/>
    <x v="4"/>
    <x v="1"/>
    <s v="TODOS"/>
    <x v="2"/>
    <m/>
    <m/>
    <x v="3"/>
  </r>
  <r>
    <s v="Elaborar y documentar la caracterización de  ciudadanos, usuarios o grupos de interés atendidos"/>
    <x v="4"/>
    <x v="1"/>
    <s v="TODOS"/>
    <x v="2"/>
    <m/>
    <m/>
    <x v="3"/>
  </r>
  <r>
    <s v="Elaborar y documentar la caracterización de las partes interesadas de talento humano (Colaboradores)"/>
    <x v="5"/>
    <x v="4"/>
    <s v="GTHU - GCON"/>
    <x v="3"/>
    <m/>
    <m/>
    <x v="2"/>
  </r>
  <r>
    <s v="Identificar las partes interesadas de acuerdo a una metodología donde se pueda visualizar sus necesidades, requisitos y  cual de estos, afectan  la capacidad de satisfacer los requisitos del cliente, y los legales y reglamentarios del Sistema Integrado de Gestión de la Entidad.  "/>
    <x v="4"/>
    <x v="1"/>
    <s v="TODOS"/>
    <x v="2"/>
    <m/>
    <m/>
    <x v="3"/>
  </r>
  <r>
    <s v="Identificar las partes interesadas de acuerdo a una metodología donde se pueda visualizar sus necesidades, requisitos y  cual de estos, afectan  la capacidad de satisfacer los requisitos del cliente, y los legales y reglamentarios del Sistema Integrado de Gestión de la Entidad.  "/>
    <x v="4"/>
    <x v="1"/>
    <s v="TODOS"/>
    <x v="2"/>
    <m/>
    <m/>
    <x v="3"/>
  </r>
  <r>
    <s v="Identificar las partes interesadas de acuerdo a una metodología donde se pueda visualizar sus necesidades, requisitos y  cual de estos, afectan  la capacidad de satisfacer los requisitos del cliente, y los legales y reglamentarios del Sistema Integrado de Gestión de la Entidad.  "/>
    <x v="4"/>
    <x v="1"/>
    <s v="TODOS"/>
    <x v="2"/>
    <m/>
    <m/>
    <x v="3"/>
  </r>
  <r>
    <s v="Actualizar el plan de Participación Ciudadana conforme a los ciclos de Gestión y la Revisión de las Partes interesadas. "/>
    <x v="6"/>
    <x v="1"/>
    <s v="TODOS"/>
    <x v="2"/>
    <m/>
    <d v="2019-10-01T00:00:00"/>
    <x v="4"/>
  </r>
  <r>
    <s v="Actualizar el plan de Participación Ciudadana conforme a los ciclos de Gestión y la Revisión de las Partes interesadas. "/>
    <x v="6"/>
    <x v="1"/>
    <s v="TODOS"/>
    <x v="2"/>
    <m/>
    <d v="2019-10-01T00:00:00"/>
    <x v="4"/>
  </r>
  <r>
    <s v="Definir un Procedimiento de actualización del perfil de los funcionarios y colaboradores de la Entidad"/>
    <x v="7"/>
    <x v="2"/>
    <s v="GTHU - GCON"/>
    <x v="3"/>
    <m/>
    <m/>
    <x v="2"/>
  </r>
  <r>
    <s v="Acompañar en la formulación de los objetivos a corto, mediano y largo plazo, que permita atender las necesidades de las partes interesadas."/>
    <x v="1"/>
    <x v="1"/>
    <s v="DESI"/>
    <x v="1"/>
    <s v="Responsables Directivos"/>
    <m/>
    <x v="1"/>
  </r>
  <r>
    <s v="Analizar las Encuestas de Satisfacciones a partes interesadas (ciudadanos)"/>
    <x v="8"/>
    <x v="3"/>
    <s v="DESI"/>
    <x v="2"/>
    <s v="Oficina Asesora de Planeación"/>
    <m/>
    <x v="1"/>
  </r>
  <r>
    <m/>
    <x v="0"/>
    <x v="5"/>
    <m/>
    <x v="0"/>
    <m/>
    <m/>
    <x v="1"/>
  </r>
  <r>
    <m/>
    <x v="0"/>
    <x v="0"/>
    <m/>
    <x v="0"/>
    <m/>
    <m/>
    <x v="1"/>
  </r>
  <r>
    <s v="Actualizar el alcance del sistema de gestión."/>
    <x v="9"/>
    <x v="2"/>
    <s v="DESI"/>
    <x v="1"/>
    <m/>
    <m/>
    <x v="5"/>
  </r>
  <r>
    <s v="Actualizar el alcance del sistema de gestión."/>
    <x v="9"/>
    <x v="2"/>
    <s v="DESI"/>
    <x v="1"/>
    <m/>
    <m/>
    <x v="5"/>
  </r>
  <r>
    <s v="Documentar en el manual SIG la totalidad de los requisitos no aplicables para la entidad."/>
    <x v="9"/>
    <x v="2"/>
    <s v="DESI"/>
    <x v="1"/>
    <m/>
    <m/>
    <x v="5"/>
  </r>
  <r>
    <s v="Actualizar el alcance del sistema de gestión."/>
    <x v="9"/>
    <x v="2"/>
    <s v="DESI"/>
    <x v="1"/>
    <m/>
    <m/>
    <x v="5"/>
  </r>
  <r>
    <m/>
    <x v="0"/>
    <x v="2"/>
    <m/>
    <x v="0"/>
    <m/>
    <m/>
    <x v="1"/>
  </r>
  <r>
    <m/>
    <x v="0"/>
    <x v="0"/>
    <m/>
    <x v="0"/>
    <m/>
    <m/>
    <x v="1"/>
  </r>
  <r>
    <s v="Revisar y Actualizar la documentación de los procesos, para identificar claramente los controles."/>
    <x v="10"/>
    <x v="6"/>
    <s v="TODOS"/>
    <x v="1"/>
    <s v="Responsables Directivos"/>
    <d v="2019-03-01T00:00:00"/>
    <x v="2"/>
  </r>
  <r>
    <s v="Revisar y ajustar los documentos de los procesos de manera continua"/>
    <x v="10"/>
    <x v="6"/>
    <s v="TODOS"/>
    <x v="1"/>
    <s v="Responsables Directivos"/>
    <d v="2019-03-01T00:00:00"/>
    <x v="2"/>
  </r>
  <r>
    <s v="Revisar y ajustar la estructura por procesos de tal manera que se logre tener una visión general del quehacer institucional."/>
    <x v="11"/>
    <x v="1"/>
    <s v="DESI"/>
    <x v="1"/>
    <s v="Responsables Directivos"/>
    <m/>
    <x v="1"/>
  </r>
  <r>
    <s v="Incorporar en los planes de acción, las etapas de planeación de las dimensiones del MIPG."/>
    <x v="12"/>
    <x v="2"/>
    <s v="DESI"/>
    <x v="1"/>
    <s v="Responsables Directivos"/>
    <m/>
    <x v="6"/>
  </r>
  <r>
    <s v="Actualizar la caracterización del proceso de acuerdo al nuevo mapa de procesos"/>
    <x v="13"/>
    <x v="1"/>
    <s v="TODOS"/>
    <x v="1"/>
    <s v="Responsables Directivos"/>
    <m/>
    <x v="1"/>
  </r>
  <r>
    <m/>
    <x v="0"/>
    <x v="7"/>
    <m/>
    <x v="0"/>
    <m/>
    <m/>
    <x v="1"/>
  </r>
  <r>
    <m/>
    <x v="0"/>
    <x v="0"/>
    <m/>
    <x v="0"/>
    <m/>
    <m/>
    <x v="1"/>
  </r>
  <r>
    <m/>
    <x v="0"/>
    <x v="0"/>
    <m/>
    <x v="0"/>
    <m/>
    <m/>
    <x v="1"/>
  </r>
  <r>
    <s v="Realizar rendición de cuentas sobre  la eficacia del Sistema de Gestión de Calidad._x000a_Determinar la frecuencia y el responsable de consolidar y presentar el informe que la alta dirección presentará."/>
    <x v="14"/>
    <x v="8"/>
    <s v="DESI"/>
    <x v="1"/>
    <s v="Responsables Directivos"/>
    <m/>
    <x v="7"/>
  </r>
  <r>
    <s v="Revisión los objetivos  institucionales con el fin de articularlos con los objetivos del SIG"/>
    <x v="1"/>
    <x v="1"/>
    <s v="DESI"/>
    <x v="1"/>
    <s v="Responsables Directivos"/>
    <m/>
    <x v="1"/>
  </r>
  <r>
    <s v="Sensibilizar a todos los colaboradores el rol que desempeña la entidad en la estructura de la Administración Pública"/>
    <x v="15"/>
    <x v="8"/>
    <s v="DESI"/>
    <x v="1"/>
    <m/>
    <d v="2019-05-01T00:00:00"/>
    <x v="8"/>
  </r>
  <r>
    <s v="Actualizar el normograma (nacional y distrital) "/>
    <x v="16"/>
    <x v="1"/>
    <s v="JUR - GTHU - GCON"/>
    <x v="4"/>
    <s v="Responsables Directivos"/>
    <m/>
    <x v="1"/>
  </r>
  <r>
    <s v="Formular las metas de corto y largo plazo (PDD)"/>
    <x v="17"/>
    <x v="2"/>
    <s v="DESI"/>
    <x v="1"/>
    <s v="Responsables Directivos"/>
    <d v="2019-05-01T00:00:00"/>
    <x v="9"/>
  </r>
  <r>
    <m/>
    <x v="0"/>
    <x v="0"/>
    <m/>
    <x v="0"/>
    <m/>
    <m/>
    <x v="1"/>
  </r>
  <r>
    <s v="Incluir en la revisión por la Dirección el resultado del informe de PQR con el fin de comprenderlas, atenderlas y prevenir que se repitan. "/>
    <x v="18"/>
    <x v="8"/>
    <s v="DESI - CEM"/>
    <x v="1"/>
    <s v="Oficina de Control Interno"/>
    <d v="2019-01-01T00:00:00"/>
    <x v="8"/>
  </r>
  <r>
    <s v="Actualizar el mapa de riesgo  de proceso de acuerdo a la nueva guía para la administración riesgo"/>
    <x v="19"/>
    <x v="8"/>
    <s v="TODOS"/>
    <x v="1"/>
    <s v="Responsables Directivos"/>
    <m/>
    <x v="6"/>
  </r>
  <r>
    <m/>
    <x v="0"/>
    <x v="9"/>
    <m/>
    <x v="0"/>
    <m/>
    <m/>
    <x v="1"/>
  </r>
  <r>
    <m/>
    <x v="0"/>
    <x v="0"/>
    <m/>
    <x v="0"/>
    <m/>
    <m/>
    <x v="1"/>
  </r>
  <r>
    <s v="Unificar las políticas del Sistema Integrado de gestión, con los Subsistemas de Gestión._x000a_Actualizar el manual SIG"/>
    <x v="20"/>
    <x v="1"/>
    <s v="DESI"/>
    <x v="1"/>
    <s v="Responsables Directivos"/>
    <m/>
    <x v="1"/>
  </r>
  <r>
    <s v="Publicar en la página web e intranet  de la entidad la Política de calidad."/>
    <x v="21"/>
    <x v="2"/>
    <s v="DESI"/>
    <x v="1"/>
    <m/>
    <m/>
    <x v="5"/>
  </r>
  <r>
    <m/>
    <x v="0"/>
    <x v="8"/>
    <m/>
    <x v="0"/>
    <m/>
    <m/>
    <x v="1"/>
  </r>
  <r>
    <m/>
    <x v="0"/>
    <x v="0"/>
    <m/>
    <x v="0"/>
    <m/>
    <m/>
    <x v="1"/>
  </r>
  <r>
    <s v="Revisar la reglamentación del SIG con el fin de unificar  y completar los roles de: los responsables directivos, la alta dirección y el de Planeación._x000a__x000a_Especificar los roles, responsabilidades y autoridades que se deben tener frente a:_x000a_o Quiénes deben asegurarse de que el Sistema sea conforme con los requisitos de la ISO 9001._x000a_o Quiénes se aseguran de generar las salidas de los procesos. _x000a_o Quién informa a la alta dirección sobre el desempeño del sistema y las oportunidades de mejora. _x000a_o Quién o quiénes se asegurarán de que se promueva el enfoque al cliente.(Dirección)_x000a_o Quién se asegurará que se mantiene la integridad del sistema cuando se planifiquen e implementen cambios.  _x000a_o Quién o quiénes revisan, actualizan y aprueban el contexto estratégico_x000a_"/>
    <x v="22"/>
    <x v="2"/>
    <s v="DESI"/>
    <x v="1"/>
    <m/>
    <m/>
    <x v="5"/>
  </r>
  <r>
    <s v="Actualizar el manual de ética a manual de integridad"/>
    <x v="23"/>
    <x v="10"/>
    <s v="CEM - GTHU"/>
    <x v="3"/>
    <s v="Oficina de Control Interno"/>
    <d v="2019-01-01T00:00:00"/>
    <x v="9"/>
  </r>
  <r>
    <s v="Identificar un enlace por proceso que realice control a las diferentes herramientas de planeación del proceso."/>
    <x v="24"/>
    <x v="1"/>
    <s v="TODOS"/>
    <x v="1"/>
    <m/>
    <m/>
    <x v="6"/>
  </r>
  <r>
    <s v="Actualizar el manual de ética a manual de integridad"/>
    <x v="25"/>
    <x v="11"/>
    <s v="GTHU"/>
    <x v="3"/>
    <m/>
    <m/>
    <x v="9"/>
  </r>
  <r>
    <s v="Revisar y ajustar el manual de funciones de la Entidad"/>
    <x v="26"/>
    <x v="12"/>
    <s v="GTHU"/>
    <x v="3"/>
    <m/>
    <m/>
    <x v="10"/>
  </r>
  <r>
    <m/>
    <x v="0"/>
    <x v="13"/>
    <m/>
    <x v="0"/>
    <m/>
    <m/>
    <x v="1"/>
  </r>
  <r>
    <m/>
    <x v="0"/>
    <x v="0"/>
    <m/>
    <x v="0"/>
    <m/>
    <m/>
    <x v="1"/>
  </r>
  <r>
    <m/>
    <x v="0"/>
    <x v="0"/>
    <m/>
    <x v="0"/>
    <m/>
    <m/>
    <x v="1"/>
  </r>
  <r>
    <s v="Dar a conocer la tipificación de los riesgos de corrupción, que permita identificar los mismos."/>
    <x v="27"/>
    <x v="14"/>
    <s v="DESI"/>
    <x v="1"/>
    <s v="Responsables Directivos"/>
    <m/>
    <x v="6"/>
  </r>
  <r>
    <s v="Realizar monitoreo trimestral del mapa de riesgos institucional"/>
    <x v="28"/>
    <x v="8"/>
    <s v="DESI - CEM"/>
    <x v="1"/>
    <s v="Oficina de Control Interno"/>
    <m/>
    <x v="11"/>
  </r>
  <r>
    <s v="Presentar la metodología para la identificación y actualización de riesgos de los procesos."/>
    <x v="27"/>
    <x v="14"/>
    <s v="DESI - CEM"/>
    <x v="1"/>
    <s v="Responsables Directivos"/>
    <m/>
    <x v="6"/>
  </r>
  <r>
    <s v="Realizar monitoreo trimestral de riesgos_x000a_solicitar al proceso SIT la adopción de controles tecnológicos"/>
    <x v="28"/>
    <x v="8"/>
    <s v="DESI - CEM"/>
    <x v="1"/>
    <s v="Oficina de Control Interno"/>
    <m/>
    <x v="11"/>
  </r>
  <r>
    <s v="Plan de acción de Tecnología actualizado."/>
    <x v="29"/>
    <x v="1"/>
    <s v="EGTI"/>
    <x v="3"/>
    <m/>
    <m/>
    <x v="12"/>
  </r>
  <r>
    <s v="Elaborar una estrategia de lucha contra la corrupción."/>
    <x v="30"/>
    <x v="2"/>
    <s v="DESI"/>
    <x v="1"/>
    <s v="Responsables Directivos"/>
    <d v="2019-03-01T00:00:00"/>
    <x v="4"/>
  </r>
  <r>
    <s v="Actualizar el Plan de acción de Tecnología ."/>
    <x v="29"/>
    <x v="2"/>
    <s v="EGTI"/>
    <x v="3"/>
    <m/>
    <m/>
    <x v="12"/>
  </r>
  <r>
    <s v="Actualizar el manual de administración de riesgos."/>
    <x v="31"/>
    <x v="14"/>
    <s v="DESI"/>
    <x v="1"/>
    <s v="Responsables Directivos"/>
    <m/>
    <x v="5"/>
  </r>
  <r>
    <m/>
    <x v="0"/>
    <x v="0"/>
    <s v="CEM"/>
    <x v="5"/>
    <m/>
    <m/>
    <x v="1"/>
  </r>
  <r>
    <m/>
    <x v="0"/>
    <x v="0"/>
    <s v="CEM"/>
    <x v="5"/>
    <m/>
    <m/>
    <x v="1"/>
  </r>
  <r>
    <s v="Revisar los controles con los diferentes procesos en su documentación y demás instrumentos de planeación."/>
    <x v="10"/>
    <x v="6"/>
    <s v="DESI"/>
    <x v="1"/>
    <m/>
    <d v="2019-03-01T00:00:00"/>
    <x v="2"/>
  </r>
  <r>
    <s v="Actualizar los planes de acción de los proyectos"/>
    <x v="32"/>
    <x v="1"/>
    <s v="DESI"/>
    <x v="1"/>
    <m/>
    <m/>
    <x v="1"/>
  </r>
  <r>
    <s v="Actualizar el mapa de riesgo  de proceso de acuerdo a la nueva guía para la administración riesgo"/>
    <x v="19"/>
    <x v="8"/>
    <s v="TODOS"/>
    <x v="6"/>
    <m/>
    <m/>
    <x v="1"/>
  </r>
  <r>
    <m/>
    <x v="0"/>
    <x v="15"/>
    <m/>
    <x v="0"/>
    <m/>
    <m/>
    <x v="1"/>
  </r>
  <r>
    <m/>
    <x v="0"/>
    <x v="0"/>
    <m/>
    <x v="0"/>
    <m/>
    <m/>
    <x v="1"/>
  </r>
  <r>
    <s v="Revisar los objetivo del SIG y articularlos con los indicadores."/>
    <x v="1"/>
    <x v="1"/>
    <s v="DESI"/>
    <x v="1"/>
    <m/>
    <m/>
    <x v="1"/>
  </r>
  <r>
    <s v="Incorporar en el plan  estratégico indicadores "/>
    <x v="33"/>
    <x v="2"/>
    <s v="DESI"/>
    <x v="1"/>
    <m/>
    <d v="2019-05-01T00:00:00"/>
    <x v="9"/>
  </r>
  <r>
    <m/>
    <x v="34"/>
    <x v="1"/>
    <s v="DESI"/>
    <x v="1"/>
    <m/>
    <m/>
    <x v="1"/>
  </r>
  <r>
    <m/>
    <x v="0"/>
    <x v="16"/>
    <m/>
    <x v="0"/>
    <m/>
    <m/>
    <x v="1"/>
  </r>
  <r>
    <m/>
    <x v="0"/>
    <x v="0"/>
    <m/>
    <x v="0"/>
    <m/>
    <m/>
    <x v="1"/>
  </r>
  <r>
    <s v="Incorporar en el manual SIG como se realizan los cambios en el SIG:_x000a_  Para qué se quieren los cambios _x000a_ Cómo pueden afectar los cambios el logro de los objetivos del proceso y los institucionales _x000a_ Cómo pueden afectar los cambios a otros procesos _x000a_ Evaluar e identificar si los cambios requieren recursos y si están disponibles._x000a_ Quién será el responsable de liderar y aprobar los cambios."/>
    <x v="9"/>
    <x v="2"/>
    <s v="DESI"/>
    <x v="1"/>
    <m/>
    <m/>
    <x v="5"/>
  </r>
  <r>
    <m/>
    <x v="0"/>
    <x v="2"/>
    <m/>
    <x v="0"/>
    <m/>
    <m/>
    <x v="1"/>
  </r>
  <r>
    <m/>
    <x v="0"/>
    <x v="0"/>
    <m/>
    <x v="0"/>
    <m/>
    <m/>
    <x v="1"/>
  </r>
  <r>
    <m/>
    <x v="0"/>
    <x v="0"/>
    <m/>
    <x v="0"/>
    <m/>
    <m/>
    <x v="1"/>
  </r>
  <r>
    <s v="Realizar revisión al plan anual de adquisiciones para asociar los rubros al SGC"/>
    <x v="35"/>
    <x v="8"/>
    <s v="DESI"/>
    <x v="1"/>
    <m/>
    <m/>
    <x v="8"/>
  </r>
  <r>
    <s v="Realizar la revisión y estudio de la planta de personal de la Entidad, acorde con las necesidades."/>
    <x v="36"/>
    <x v="2"/>
    <s v="GTHU"/>
    <x v="3"/>
    <m/>
    <m/>
    <x v="9"/>
  </r>
  <r>
    <m/>
    <x v="0"/>
    <x v="1"/>
    <s v="PPMQ"/>
    <x v="7"/>
    <m/>
    <m/>
    <x v="1"/>
  </r>
  <r>
    <s v="Elaborar e implementar el plan de bienestar e incentivos"/>
    <x v="37"/>
    <x v="17"/>
    <s v="GTHU"/>
    <x v="3"/>
    <m/>
    <m/>
    <x v="13"/>
  </r>
  <r>
    <s v="Construir un programa de entorno laboral saludable"/>
    <x v="38"/>
    <x v="18"/>
    <s v="GTHU"/>
    <x v="3"/>
    <m/>
    <m/>
    <x v="1"/>
  </r>
  <r>
    <s v="Realizar evaluación de clima laboral y realizar una estrategia de intervención"/>
    <x v="39"/>
    <x v="18"/>
    <s v="GTHU"/>
    <x v="3"/>
    <m/>
    <m/>
    <x v="2"/>
  </r>
  <r>
    <s v="Realizar evaluación de clima laboral y realizar una estrategia de intervención"/>
    <x v="39"/>
    <x v="18"/>
    <s v="GTHU"/>
    <x v="3"/>
    <m/>
    <m/>
    <x v="2"/>
  </r>
  <r>
    <s v="Recoger buenas prácticas de otras entidades e incorporar en el plan de bienestar e incentivos"/>
    <x v="40"/>
    <x v="1"/>
    <s v="GTHU"/>
    <x v="3"/>
    <m/>
    <m/>
    <x v="6"/>
  </r>
  <r>
    <s v="Revisar las solicitudes de programación presupuestal"/>
    <x v="41"/>
    <x v="1"/>
    <s v="PPMQ - DESI"/>
    <x v="7"/>
    <s v="Oficina Asesora de Planeación "/>
    <m/>
    <x v="1"/>
  </r>
  <r>
    <s v="Establecer  cronograma de mantenimiento de acuerdo a las características del equipo como la frecuencia de uso, la precisión que se requiere en la medición, y las recomendaciones del fabricante. Así mismo, sugiero que se guarde trazabilidad del mantenimiento efectuado a los equipos en relación con:_x000a_• La fecha en que se realizó el mantenimiento y la calibración. _x000a_• Las fechas de uso del equipo y los instrumentos de medición que se utilizaron._x000a_• La fecha en la cual la calibración haya presentado problemas y cuándo se requirió un ajuste. _x000a_• La fecha de su re-calibración, indicando si se pudo ajustar._x000a_• La fecha de incorporación al sistema de trabajo._x000a_• Certificado de apto o no apto, así como el reporte de los ajustes que se realizaron. _x000a_• Expediente por cada equipo para conservar la información documentada de la historia de cada uno de ellos. _x000a_"/>
    <x v="42"/>
    <x v="1"/>
    <s v="PPMQ"/>
    <x v="7"/>
    <m/>
    <m/>
    <x v="1"/>
  </r>
  <r>
    <m/>
    <x v="0"/>
    <x v="0"/>
    <m/>
    <x v="0"/>
    <m/>
    <m/>
    <x v="1"/>
  </r>
  <r>
    <s v="Incluir en el PIC el desarrollar actividades para la transferencia de conocimientos"/>
    <x v="43"/>
    <x v="4"/>
    <s v="GTHU"/>
    <x v="3"/>
    <m/>
    <m/>
    <x v="2"/>
  </r>
  <r>
    <s v="Realizar informe "/>
    <x v="44"/>
    <x v="2"/>
    <s v="DESI"/>
    <x v="1"/>
    <m/>
    <m/>
    <x v="14"/>
  </r>
  <r>
    <s v="Diseñar un programa de inducción y reinducción"/>
    <x v="45"/>
    <x v="19"/>
    <s v="GTHU"/>
    <x v="3"/>
    <m/>
    <m/>
    <x v="15"/>
  </r>
  <r>
    <s v="Construir un plan estratégico de Talento Humano, a partir del plan de acción del área"/>
    <x v="46"/>
    <x v="2"/>
    <s v="GTHU"/>
    <x v="3"/>
    <m/>
    <m/>
    <x v="6"/>
  </r>
  <r>
    <s v="Implementar un plan de acción relacionado con la socialización del código de integridad"/>
    <x v="47"/>
    <x v="10"/>
    <s v="GTHU"/>
    <x v="3"/>
    <m/>
    <m/>
    <x v="9"/>
  </r>
  <r>
    <s v="Actualización permanente de procesos y procedimientos de la Entidad"/>
    <x v="10"/>
    <x v="6"/>
    <m/>
    <x v="1"/>
    <s v="Responsables Directivos"/>
    <d v="2019-03-01T00:00:00"/>
    <x v="2"/>
  </r>
  <r>
    <s v="Definir un procedimiento de talento humano frente a las capacitaciones, su evaluación y la gestión del conocimiento derivada de ellas."/>
    <x v="48"/>
    <x v="2"/>
    <s v="GTHU"/>
    <x v="3"/>
    <m/>
    <m/>
    <x v="2"/>
  </r>
  <r>
    <s v="Definir un procedimiento de entrega de cargo que incluya actividades de empalme."/>
    <x v="49"/>
    <x v="1"/>
    <s v="GTHU"/>
    <x v="3"/>
    <m/>
    <m/>
    <x v="1"/>
  </r>
  <r>
    <m/>
    <x v="0"/>
    <x v="20"/>
    <m/>
    <x v="0"/>
    <m/>
    <m/>
    <x v="1"/>
  </r>
  <r>
    <m/>
    <x v="0"/>
    <x v="0"/>
    <m/>
    <x v="0"/>
    <m/>
    <m/>
    <x v="1"/>
  </r>
  <r>
    <s v="Diseñar un programa de inducción y reinducción"/>
    <x v="45"/>
    <x v="19"/>
    <s v="GTHU"/>
    <x v="3"/>
    <m/>
    <m/>
    <x v="15"/>
  </r>
  <r>
    <s v="Definir un procedimiento de talento humano frente a las capacitaciones, su evaluación y la gestión del conocimiento derivada de ellas."/>
    <x v="50"/>
    <x v="2"/>
    <s v="GTHU"/>
    <x v="3"/>
    <m/>
    <m/>
    <x v="2"/>
  </r>
  <r>
    <s v="Diseñar un programa de inducción y reinducción"/>
    <x v="45"/>
    <x v="19"/>
    <s v="GTHU"/>
    <x v="3"/>
    <m/>
    <m/>
    <x v="15"/>
  </r>
  <r>
    <s v="Diseñar un programa de inducción y reinducción"/>
    <x v="45"/>
    <x v="19"/>
    <s v="GTHU"/>
    <x v="3"/>
    <m/>
    <m/>
    <x v="15"/>
  </r>
  <r>
    <s v="Elaborar el plan institucional de capacitación teniendo en cuenta los lineamientos del DAFP"/>
    <x v="51"/>
    <x v="19"/>
    <s v="GTHU"/>
    <x v="3"/>
    <m/>
    <m/>
    <x v="1"/>
  </r>
  <r>
    <s v="Elaborar el procedimiento de evaluación y seguimiento al desempeño de los colaboradores de la Entidad."/>
    <x v="52"/>
    <x v="8"/>
    <s v="GTHU"/>
    <x v="3"/>
    <m/>
    <m/>
    <x v="16"/>
  </r>
  <r>
    <s v="Elaborar el plan institucional de capacitación teniendo en cuenta los lineamientos del DAFP"/>
    <x v="51"/>
    <x v="19"/>
    <s v="GTHU"/>
    <x v="3"/>
    <m/>
    <m/>
    <x v="1"/>
  </r>
  <r>
    <s v="Elaborar el procedimiento de evaluación y seguimiento al desempeño de los colaboradores de la Entidad."/>
    <x v="53"/>
    <x v="8"/>
    <s v="GTHU"/>
    <x v="3"/>
    <m/>
    <m/>
    <x v="16"/>
  </r>
  <r>
    <s v="Elaborar el procedimiento de evaluación y seguimiento al desempeño de los colaboradores de la Entidad."/>
    <x v="53"/>
    <x v="8"/>
    <s v="GTHU"/>
    <x v="3"/>
    <m/>
    <m/>
    <x v="16"/>
  </r>
  <r>
    <s v="Elaborar el procedimiento de evaluación y seguimiento al desempeño de los colaboradores de la Entidad."/>
    <x v="53"/>
    <x v="8"/>
    <s v="GTHU"/>
    <x v="3"/>
    <m/>
    <m/>
    <x v="16"/>
  </r>
  <r>
    <s v="Elaborar el plan institucional de capacitación teniendo en cuenta los lineamientos del DAFP"/>
    <x v="51"/>
    <x v="19"/>
    <s v="GTHU"/>
    <x v="3"/>
    <m/>
    <m/>
    <x v="1"/>
  </r>
  <r>
    <s v="Acompañar el seguimiento semestral de los acuerdos de gestión"/>
    <x v="54"/>
    <x v="21"/>
    <s v="DESI"/>
    <x v="1"/>
    <m/>
    <m/>
    <x v="12"/>
  </r>
  <r>
    <s v="Diseñar un programa de inducción y reinducción"/>
    <x v="45"/>
    <x v="19"/>
    <s v="GTHU"/>
    <x v="3"/>
    <m/>
    <m/>
    <x v="15"/>
  </r>
  <r>
    <s v="Recopilar recomendaciones y sugerencias de las partes interesadas en las capacitaciones de rendición de cuentas"/>
    <x v="55"/>
    <x v="1"/>
    <s v="DESI"/>
    <x v="1"/>
    <m/>
    <m/>
    <x v="1"/>
  </r>
  <r>
    <m/>
    <x v="0"/>
    <x v="22"/>
    <m/>
    <x v="0"/>
    <m/>
    <m/>
    <x v="1"/>
  </r>
  <r>
    <m/>
    <x v="0"/>
    <x v="0"/>
    <m/>
    <x v="0"/>
    <m/>
    <m/>
    <x v="1"/>
  </r>
  <r>
    <s v="Implementar un plan de acción relacionado con la socialización del código de integridad"/>
    <x v="47"/>
    <x v="10"/>
    <s v="CODI - GTHU - CEM"/>
    <x v="3"/>
    <m/>
    <m/>
    <x v="1"/>
  </r>
  <r>
    <s v="Sensibilizar a todos los colaboradores sobre el SGC"/>
    <x v="56"/>
    <x v="10"/>
    <s v="DESI"/>
    <x v="1"/>
    <s v="Responsables Directivos"/>
    <m/>
    <x v="14"/>
  </r>
  <r>
    <s v="Revisión, actualización y socialización de las políticas de seguridad de la información."/>
    <x v="57"/>
    <x v="14"/>
    <s v="EGTI"/>
    <x v="3"/>
    <m/>
    <m/>
    <x v="17"/>
  </r>
  <r>
    <s v="Prever en el Plan de Bienestar las actividades definidas por el DAFP para el día del servidor público."/>
    <x v="58"/>
    <x v="2"/>
    <s v="GTHU"/>
    <x v="3"/>
    <m/>
    <d v="2019-01-01T00:00:00"/>
    <x v="18"/>
  </r>
  <r>
    <s v="Implementar un plan de acción relacionado con la socialización del código de integridad"/>
    <x v="47"/>
    <x v="10"/>
    <s v="CODI - GTHU - CEM"/>
    <x v="3"/>
    <m/>
    <m/>
    <x v="1"/>
  </r>
  <r>
    <s v="Implementar un plan de acción relacionado con la socialización del código de integridad"/>
    <x v="47"/>
    <x v="10"/>
    <s v="CODI - GTHU - CEM"/>
    <x v="3"/>
    <m/>
    <m/>
    <x v="1"/>
  </r>
  <r>
    <m/>
    <x v="0"/>
    <x v="23"/>
    <m/>
    <x v="0"/>
    <m/>
    <m/>
    <x v="1"/>
  </r>
  <r>
    <m/>
    <x v="0"/>
    <x v="0"/>
    <m/>
    <x v="0"/>
    <m/>
    <m/>
    <x v="1"/>
  </r>
  <r>
    <s v="Definir una estrategia de difusión de los servicios que ofrece la entidad."/>
    <x v="59"/>
    <x v="2"/>
    <s v="DESI - GTHU - CEM"/>
    <x v="1"/>
    <s v="Oficina de Control Interno / Secretaría General"/>
    <m/>
    <x v="5"/>
  </r>
  <r>
    <m/>
    <x v="0"/>
    <x v="1"/>
    <s v="APIC"/>
    <x v="1"/>
    <m/>
    <m/>
    <x v="1"/>
  </r>
  <r>
    <s v="Definir una estrategia de retroalimentación con servidores públicos y grupos de intercambio de acciones de mejora y recomendaciones a la actividad de la entidad, a partir de la rendición de cuentas."/>
    <x v="60"/>
    <x v="2"/>
    <s v="APIC - CODI"/>
    <x v="3"/>
    <m/>
    <m/>
    <x v="5"/>
  </r>
  <r>
    <s v="Visibilizar en la página web un enlace de &quot;denuncie&quot; que conduzca al SDQS &quot;Bogotá te escucha&quot;, como canal oficial de interposición de PQRS."/>
    <x v="61"/>
    <x v="1"/>
    <s v="APIC - CODI "/>
    <x v="3"/>
    <m/>
    <m/>
    <x v="1"/>
  </r>
  <r>
    <s v="Visibilizar en la página web la línea de atención gratuita del Distrito &quot;Línea 195&quot;, como canal para la atención de hechos de corrupción."/>
    <x v="62"/>
    <x v="1"/>
    <s v="APIC - CODI"/>
    <x v="3"/>
    <m/>
    <m/>
    <x v="1"/>
  </r>
  <r>
    <s v="Implementar un plan de acción relacionado con la socialización del código de integridad"/>
    <x v="47"/>
    <x v="10"/>
    <s v="GTHU"/>
    <x v="3"/>
    <m/>
    <m/>
    <x v="1"/>
  </r>
  <r>
    <m/>
    <x v="0"/>
    <x v="24"/>
    <m/>
    <x v="0"/>
    <m/>
    <m/>
    <x v="1"/>
  </r>
  <r>
    <m/>
    <x v="0"/>
    <x v="0"/>
    <m/>
    <x v="0"/>
    <m/>
    <m/>
    <x v="1"/>
  </r>
  <r>
    <m/>
    <x v="10"/>
    <x v="6"/>
    <m/>
    <x v="1"/>
    <m/>
    <d v="2019-03-01T00:00:00"/>
    <x v="2"/>
  </r>
  <r>
    <s v="Realizar revisión de los procedimientos de GDO y realizar las actualizaciones pertinentes, estableciendo los controles para cada caso"/>
    <x v="63"/>
    <x v="6"/>
    <s v="GDO"/>
    <x v="3"/>
    <m/>
    <m/>
    <x v="5"/>
  </r>
  <r>
    <s v="Presentar las Tablas de Retención Documental para convalidación por el Consejo Distrital de Archivos"/>
    <x v="64"/>
    <x v="1"/>
    <s v="GDO"/>
    <x v="3"/>
    <m/>
    <m/>
    <x v="1"/>
  </r>
  <r>
    <s v="Realizar revisión de los procedimientos de GDO y realizar las actualizaciones pertinentes, estableciendo los controles para cada caso"/>
    <x v="63"/>
    <x v="6"/>
    <s v="GDO"/>
    <x v="3"/>
    <m/>
    <m/>
    <x v="5"/>
  </r>
  <r>
    <s v="Presentar las Tablas de Retención Documental para convalidación por el Consejo Distrital de Archivos"/>
    <x v="64"/>
    <x v="1"/>
    <s v="GDO"/>
    <x v="3"/>
    <m/>
    <m/>
    <x v="1"/>
  </r>
  <r>
    <s v="Realizar las transferencias primarias y secundarias de la entidad, teniendo en cuenta los cronogramas del Archivo de Bogotá."/>
    <x v="65"/>
    <x v="2"/>
    <s v="GDO"/>
    <x v="3"/>
    <m/>
    <m/>
    <x v="2"/>
  </r>
  <r>
    <s v="Realizar revisión de los riesgos asociados al proceso, modificarlos y establecer los controles necesarios de ser el caso"/>
    <x v="66"/>
    <x v="8"/>
    <s v="GDO - SIP - DESI"/>
    <x v="3"/>
    <s v="Oficina Asesora de Planeación "/>
    <m/>
    <x v="12"/>
  </r>
  <r>
    <m/>
    <x v="0"/>
    <x v="0"/>
    <m/>
    <x v="0"/>
    <m/>
    <m/>
    <x v="1"/>
  </r>
  <r>
    <m/>
    <x v="0"/>
    <x v="0"/>
    <m/>
    <x v="0"/>
    <m/>
    <m/>
    <x v="1"/>
  </r>
  <r>
    <m/>
    <x v="0"/>
    <x v="1"/>
    <s v="PIV - PPMQ - IMV"/>
    <x v="8"/>
    <m/>
    <m/>
    <x v="1"/>
  </r>
  <r>
    <s v="_x000a_Realizar seguimiento a los  procesos contractuales."/>
    <x v="0"/>
    <x v="8"/>
    <s v="PIV - PPMQ - IMV"/>
    <x v="8"/>
    <m/>
    <m/>
    <x v="1"/>
  </r>
  <r>
    <m/>
    <x v="0"/>
    <x v="1"/>
    <s v="PIV - PPMQ - IMV"/>
    <x v="8"/>
    <m/>
    <m/>
    <x v="1"/>
  </r>
  <r>
    <s v="_x000a_Realizar seguimiento a los  procesos contractuales."/>
    <x v="0"/>
    <x v="8"/>
    <s v="PIV - PPMQ - IMV"/>
    <x v="8"/>
    <m/>
    <m/>
    <x v="1"/>
  </r>
  <r>
    <m/>
    <x v="0"/>
    <x v="1"/>
    <s v="PIV - PPMQ - IMV"/>
    <x v="8"/>
    <m/>
    <m/>
    <x v="1"/>
  </r>
  <r>
    <m/>
    <x v="0"/>
    <x v="19"/>
    <m/>
    <x v="0"/>
    <m/>
    <m/>
    <x v="1"/>
  </r>
  <r>
    <m/>
    <x v="0"/>
    <x v="0"/>
    <m/>
    <x v="0"/>
    <m/>
    <m/>
    <x v="1"/>
  </r>
  <r>
    <s v="Socializar e informar a la comunidad sobre las intervenciones de la entidad. "/>
    <x v="67"/>
    <x v="1"/>
    <s v="APIC"/>
    <x v="2"/>
    <m/>
    <m/>
    <x v="4"/>
  </r>
  <r>
    <s v="Revisar y ajustar el portafolio de servicios de acuerdo a la actualidad de la Unidad"/>
    <x v="68"/>
    <x v="1"/>
    <s v="PIV - PPMQ - IMV"/>
    <x v="8"/>
    <m/>
    <m/>
    <x v="1"/>
  </r>
  <r>
    <s v="Visibilizar y actualizar en la página web un enlace que conduzca al SDQS &quot;Bogotá te escucha&quot;, así como la información requerida para la ciudadanía, como canal oficial de interposición de PQRS."/>
    <x v="69"/>
    <x v="1"/>
    <s v="APIC - CODI "/>
    <x v="3"/>
    <m/>
    <m/>
    <x v="1"/>
  </r>
  <r>
    <s v="Incluir en el plan anticorrupción el monitoreo de las repuestas de los PQRS"/>
    <x v="70"/>
    <x v="1"/>
    <s v="DESI"/>
    <x v="1"/>
    <m/>
    <m/>
    <x v="12"/>
  </r>
  <r>
    <m/>
    <x v="0"/>
    <x v="1"/>
    <s v="APIC "/>
    <x v="3"/>
    <m/>
    <m/>
    <x v="1"/>
  </r>
  <r>
    <s v="Realizar una evaluación de la suficiencia de los canales de atención a la ciudadanía de la Entidad, y plan de mejoramiento."/>
    <x v="71"/>
    <x v="1"/>
    <s v="APIC"/>
    <x v="3"/>
    <m/>
    <m/>
    <x v="1"/>
  </r>
  <r>
    <m/>
    <x v="0"/>
    <x v="25"/>
    <s v="APIC"/>
    <x v="3"/>
    <m/>
    <m/>
    <x v="1"/>
  </r>
  <r>
    <m/>
    <x v="0"/>
    <x v="25"/>
    <s v="APIC"/>
    <x v="3"/>
    <m/>
    <m/>
    <x v="1"/>
  </r>
  <r>
    <s v="Realizar la revisión y ajuste del procedimiento &quot; APIC-PR-001-V9 Procedimiento Gestión de Requerimientos PQRSFD&quot;, con el fin de incluir de ser necesario las acciones a tomar en caso de configurarse el desistimiento tácito"/>
    <x v="72"/>
    <x v="14"/>
    <s v="APIC - JUR"/>
    <x v="3"/>
    <m/>
    <m/>
    <x v="5"/>
  </r>
  <r>
    <s v="Realizar una revisión del manual de atención a la ciudadanía, para determinar los mecanismo de atención a población preferente."/>
    <x v="73"/>
    <x v="19"/>
    <s v="APIC"/>
    <x v="3"/>
    <m/>
    <m/>
    <x v="6"/>
  </r>
  <r>
    <m/>
    <x v="0"/>
    <x v="1"/>
    <s v="PIV - PPMQ - IMV"/>
    <x v="8"/>
    <m/>
    <m/>
    <x v="1"/>
  </r>
  <r>
    <m/>
    <x v="0"/>
    <x v="1"/>
    <s v="PIV - PPMQ - IMV"/>
    <x v="8"/>
    <m/>
    <m/>
    <x v="1"/>
  </r>
  <r>
    <m/>
    <x v="0"/>
    <x v="1"/>
    <s v="PIV - PPMQ - IMV"/>
    <x v="8"/>
    <m/>
    <m/>
    <x v="1"/>
  </r>
  <r>
    <m/>
    <x v="0"/>
    <x v="1"/>
    <s v="PIV - PPMQ - IMV - JUR "/>
    <x v="8"/>
    <s v="Oficina Asesora Jurídica"/>
    <m/>
    <x v="1"/>
  </r>
  <r>
    <m/>
    <x v="0"/>
    <x v="1"/>
    <s v="PIV - PPMQ - IMV"/>
    <x v="8"/>
    <m/>
    <m/>
    <x v="1"/>
  </r>
  <r>
    <m/>
    <x v="0"/>
    <x v="1"/>
    <s v="PIV - PPMQ - IMV"/>
    <x v="8"/>
    <m/>
    <m/>
    <x v="1"/>
  </r>
  <r>
    <m/>
    <x v="0"/>
    <x v="1"/>
    <s v="PIV - PPMQ - IMV"/>
    <x v="8"/>
    <m/>
    <m/>
    <x v="1"/>
  </r>
  <r>
    <m/>
    <x v="0"/>
    <x v="1"/>
    <s v="PIV - PPMQ - IMV"/>
    <x v="8"/>
    <m/>
    <m/>
    <x v="1"/>
  </r>
  <r>
    <m/>
    <x v="0"/>
    <x v="26"/>
    <m/>
    <x v="0"/>
    <m/>
    <m/>
    <x v="1"/>
  </r>
  <r>
    <m/>
    <x v="0"/>
    <x v="0"/>
    <m/>
    <x v="0"/>
    <m/>
    <m/>
    <x v="1"/>
  </r>
  <r>
    <s v="Establecer si aplica  los requisitos de diseño y desarrollo 8.3 y 8.4.1 literal b)"/>
    <x v="74"/>
    <x v="2"/>
    <s v="DESI - PIV - PPMQ - IMV"/>
    <x v="8"/>
    <s v="Oficina Asesora de Planeación"/>
    <m/>
    <x v="1"/>
  </r>
  <r>
    <m/>
    <x v="0"/>
    <x v="2"/>
    <s v="PIV - PPMQ - IMV"/>
    <x v="8"/>
    <m/>
    <m/>
    <x v="1"/>
  </r>
  <r>
    <m/>
    <x v="0"/>
    <x v="2"/>
    <s v="PIV - PPMQ - IMV"/>
    <x v="8"/>
    <m/>
    <m/>
    <x v="1"/>
  </r>
  <r>
    <m/>
    <x v="0"/>
    <x v="2"/>
    <s v="PIV - PPMQ - IMV"/>
    <x v="8"/>
    <m/>
    <m/>
    <x v="1"/>
  </r>
  <r>
    <m/>
    <x v="0"/>
    <x v="2"/>
    <s v="PIV - PPMQ - IMV"/>
    <x v="8"/>
    <m/>
    <m/>
    <x v="1"/>
  </r>
  <r>
    <m/>
    <x v="0"/>
    <x v="2"/>
    <s v="PIV - PPMQ - IMV"/>
    <x v="8"/>
    <m/>
    <m/>
    <x v="1"/>
  </r>
  <r>
    <m/>
    <x v="0"/>
    <x v="2"/>
    <s v="PIV - PPMQ - IMV"/>
    <x v="8"/>
    <m/>
    <m/>
    <x v="1"/>
  </r>
  <r>
    <m/>
    <x v="0"/>
    <x v="2"/>
    <s v="PIV - PPMQ - IMV"/>
    <x v="8"/>
    <m/>
    <m/>
    <x v="1"/>
  </r>
  <r>
    <m/>
    <x v="0"/>
    <x v="2"/>
    <s v="PIV - PPMQ - IMV"/>
    <x v="8"/>
    <m/>
    <m/>
    <x v="1"/>
  </r>
  <r>
    <m/>
    <x v="0"/>
    <x v="2"/>
    <s v="PIV - PPMQ - IMV"/>
    <x v="8"/>
    <m/>
    <m/>
    <x v="1"/>
  </r>
  <r>
    <m/>
    <x v="0"/>
    <x v="2"/>
    <s v="PIV - PPMQ - IMV"/>
    <x v="8"/>
    <m/>
    <m/>
    <x v="1"/>
  </r>
  <r>
    <m/>
    <x v="0"/>
    <x v="2"/>
    <s v="PIV - PPMQ - IMV"/>
    <x v="8"/>
    <m/>
    <m/>
    <x v="1"/>
  </r>
  <r>
    <m/>
    <x v="0"/>
    <x v="2"/>
    <s v="PIV - PPMQ - IMV"/>
    <x v="8"/>
    <m/>
    <m/>
    <x v="1"/>
  </r>
  <r>
    <m/>
    <x v="0"/>
    <x v="2"/>
    <s v="PIV - PPMQ - IMV"/>
    <x v="8"/>
    <m/>
    <m/>
    <x v="1"/>
  </r>
  <r>
    <m/>
    <x v="0"/>
    <x v="2"/>
    <s v="PIV - PPMQ - IMV"/>
    <x v="8"/>
    <m/>
    <m/>
    <x v="1"/>
  </r>
  <r>
    <m/>
    <x v="0"/>
    <x v="2"/>
    <s v="PIV - PPMQ - IMV"/>
    <x v="8"/>
    <m/>
    <m/>
    <x v="1"/>
  </r>
  <r>
    <m/>
    <x v="0"/>
    <x v="2"/>
    <s v="PIV - PPMQ - IMV"/>
    <x v="8"/>
    <m/>
    <m/>
    <x v="1"/>
  </r>
  <r>
    <m/>
    <x v="0"/>
    <x v="2"/>
    <m/>
    <x v="0"/>
    <m/>
    <m/>
    <x v="1"/>
  </r>
  <r>
    <m/>
    <x v="0"/>
    <x v="0"/>
    <m/>
    <x v="0"/>
    <m/>
    <m/>
    <x v="1"/>
  </r>
  <r>
    <m/>
    <x v="0"/>
    <x v="0"/>
    <m/>
    <x v="0"/>
    <m/>
    <m/>
    <x v="1"/>
  </r>
  <r>
    <m/>
    <x v="0"/>
    <x v="1"/>
    <s v="PIV - PPMQ - IMV"/>
    <x v="8"/>
    <m/>
    <m/>
    <x v="1"/>
  </r>
  <r>
    <m/>
    <x v="0"/>
    <x v="1"/>
    <s v="PIV - PPMQ - IMV"/>
    <x v="8"/>
    <m/>
    <m/>
    <x v="1"/>
  </r>
  <r>
    <s v="Realizar ejercicios de benchmarking para conocer como se realiza la evaluación de proveedores en las entidades publicas._x000a_Realizar la evaluación de proveedores "/>
    <x v="75"/>
    <x v="8"/>
    <s v="DESI - PIV - PPMQ - IMV- GCON"/>
    <x v="1"/>
    <s v="Subdirección de Producción e Intervención / Subdirección de Mejoramiento Vial / Secretaría General"/>
    <d v="2019-01-01T00:00:00"/>
    <x v="8"/>
  </r>
  <r>
    <m/>
    <x v="0"/>
    <x v="1"/>
    <s v="PIV - PPMQ - IMV"/>
    <x v="8"/>
    <m/>
    <m/>
    <x v="1"/>
  </r>
  <r>
    <m/>
    <x v="0"/>
    <x v="0"/>
    <m/>
    <x v="0"/>
    <m/>
    <m/>
    <x v="1"/>
  </r>
  <r>
    <m/>
    <x v="0"/>
    <x v="1"/>
    <s v="PIV - PPMQ - IMV"/>
    <x v="8"/>
    <m/>
    <m/>
    <x v="1"/>
  </r>
  <r>
    <m/>
    <x v="0"/>
    <x v="1"/>
    <s v="PIV - PPMQ - IMV"/>
    <x v="8"/>
    <m/>
    <m/>
    <x v="1"/>
  </r>
  <r>
    <m/>
    <x v="0"/>
    <x v="1"/>
    <s v="PIV - PPMQ - IMV"/>
    <x v="8"/>
    <m/>
    <m/>
    <x v="1"/>
  </r>
  <r>
    <m/>
    <x v="0"/>
    <x v="1"/>
    <s v="PIV - PPMQ - IMV"/>
    <x v="8"/>
    <m/>
    <m/>
    <x v="1"/>
  </r>
  <r>
    <m/>
    <x v="0"/>
    <x v="1"/>
    <s v="PIV - PPMQ - IMV"/>
    <x v="8"/>
    <m/>
    <m/>
    <x v="1"/>
  </r>
  <r>
    <m/>
    <x v="0"/>
    <x v="0"/>
    <m/>
    <x v="0"/>
    <m/>
    <m/>
    <x v="1"/>
  </r>
  <r>
    <m/>
    <x v="0"/>
    <x v="1"/>
    <s v="PIV - PPMQ - IMV"/>
    <x v="8"/>
    <m/>
    <m/>
    <x v="1"/>
  </r>
  <r>
    <m/>
    <x v="0"/>
    <x v="1"/>
    <s v="PIV - PPMQ - IMV"/>
    <x v="8"/>
    <m/>
    <m/>
    <x v="1"/>
  </r>
  <r>
    <m/>
    <x v="0"/>
    <x v="1"/>
    <s v="PIV - PPMQ - IMV"/>
    <x v="8"/>
    <m/>
    <m/>
    <x v="1"/>
  </r>
  <r>
    <m/>
    <x v="0"/>
    <x v="1"/>
    <s v="PIV - PPMQ - IMV"/>
    <x v="8"/>
    <m/>
    <m/>
    <x v="1"/>
  </r>
  <r>
    <m/>
    <x v="0"/>
    <x v="1"/>
    <s v="PIV - PPMQ - IMV"/>
    <x v="8"/>
    <m/>
    <m/>
    <x v="1"/>
  </r>
  <r>
    <m/>
    <x v="0"/>
    <x v="27"/>
    <m/>
    <x v="0"/>
    <m/>
    <m/>
    <x v="1"/>
  </r>
  <r>
    <m/>
    <x v="0"/>
    <x v="0"/>
    <m/>
    <x v="0"/>
    <m/>
    <m/>
    <x v="1"/>
  </r>
  <r>
    <m/>
    <x v="0"/>
    <x v="0"/>
    <m/>
    <x v="0"/>
    <m/>
    <m/>
    <x v="1"/>
  </r>
  <r>
    <m/>
    <x v="0"/>
    <x v="1"/>
    <s v="PIV - PPMQ - IMV"/>
    <x v="8"/>
    <m/>
    <m/>
    <x v="1"/>
  </r>
  <r>
    <m/>
    <x v="0"/>
    <x v="1"/>
    <s v="PIV - PPMQ - IMV"/>
    <x v="8"/>
    <m/>
    <m/>
    <x v="1"/>
  </r>
  <r>
    <m/>
    <x v="0"/>
    <x v="1"/>
    <s v="PIV - PPMQ - IMV"/>
    <x v="8"/>
    <m/>
    <m/>
    <x v="1"/>
  </r>
  <r>
    <m/>
    <x v="0"/>
    <x v="1"/>
    <s v="PIV - PPMQ - IMV"/>
    <x v="8"/>
    <m/>
    <m/>
    <x v="1"/>
  </r>
  <r>
    <m/>
    <x v="0"/>
    <x v="1"/>
    <s v="PIV - PPMQ - IMV"/>
    <x v="8"/>
    <m/>
    <m/>
    <x v="1"/>
  </r>
  <r>
    <m/>
    <x v="0"/>
    <x v="1"/>
    <s v="PIV - PPMQ - IMV"/>
    <x v="8"/>
    <m/>
    <m/>
    <x v="1"/>
  </r>
  <r>
    <m/>
    <x v="0"/>
    <x v="1"/>
    <s v="PIV - PPMQ - IMV"/>
    <x v="8"/>
    <m/>
    <m/>
    <x v="1"/>
  </r>
  <r>
    <m/>
    <x v="0"/>
    <x v="1"/>
    <s v="PIV - PPMQ - IMV"/>
    <x v="8"/>
    <m/>
    <m/>
    <x v="1"/>
  </r>
  <r>
    <m/>
    <x v="0"/>
    <x v="1"/>
    <s v="PIV - PPMQ - IMV"/>
    <x v="8"/>
    <m/>
    <m/>
    <x v="1"/>
  </r>
  <r>
    <m/>
    <x v="0"/>
    <x v="1"/>
    <s v="PIV - PPMQ - IMV"/>
    <x v="8"/>
    <m/>
    <m/>
    <x v="1"/>
  </r>
  <r>
    <m/>
    <x v="0"/>
    <x v="0"/>
    <m/>
    <x v="0"/>
    <m/>
    <m/>
    <x v="1"/>
  </r>
  <r>
    <m/>
    <x v="0"/>
    <x v="1"/>
    <s v="PIV - PPMQ - IMV"/>
    <x v="8"/>
    <m/>
    <m/>
    <x v="1"/>
  </r>
  <r>
    <m/>
    <x v="0"/>
    <x v="1"/>
    <s v="PIV - PPMQ - IMV"/>
    <x v="8"/>
    <m/>
    <m/>
    <x v="1"/>
  </r>
  <r>
    <m/>
    <x v="0"/>
    <x v="1"/>
    <s v="PIV - PPMQ - IMV"/>
    <x v="8"/>
    <m/>
    <m/>
    <x v="1"/>
  </r>
  <r>
    <m/>
    <x v="0"/>
    <x v="0"/>
    <m/>
    <x v="0"/>
    <m/>
    <m/>
    <x v="1"/>
  </r>
  <r>
    <m/>
    <x v="0"/>
    <x v="1"/>
    <s v="PIV - PPMQ - IMV"/>
    <x v="8"/>
    <m/>
    <m/>
    <x v="1"/>
  </r>
  <r>
    <m/>
    <x v="0"/>
    <x v="1"/>
    <s v="PIV - PPMQ - IMV"/>
    <x v="8"/>
    <m/>
    <m/>
    <x v="1"/>
  </r>
  <r>
    <m/>
    <x v="0"/>
    <x v="1"/>
    <s v="PIV - PPMQ - IMV"/>
    <x v="8"/>
    <m/>
    <m/>
    <x v="1"/>
  </r>
  <r>
    <m/>
    <x v="0"/>
    <x v="1"/>
    <s v="PIV - PPMQ - IMV"/>
    <x v="8"/>
    <m/>
    <m/>
    <x v="1"/>
  </r>
  <r>
    <m/>
    <x v="0"/>
    <x v="0"/>
    <m/>
    <x v="0"/>
    <m/>
    <m/>
    <x v="1"/>
  </r>
  <r>
    <m/>
    <x v="0"/>
    <x v="1"/>
    <s v="PIV - PPMQ - IMV"/>
    <x v="8"/>
    <m/>
    <m/>
    <x v="1"/>
  </r>
  <r>
    <m/>
    <x v="0"/>
    <x v="1"/>
    <s v="PIV - PPMQ - IMV"/>
    <x v="8"/>
    <m/>
    <m/>
    <x v="1"/>
  </r>
  <r>
    <m/>
    <x v="0"/>
    <x v="1"/>
    <s v="PIV - PPMQ - IMV"/>
    <x v="8"/>
    <m/>
    <m/>
    <x v="1"/>
  </r>
  <r>
    <m/>
    <x v="0"/>
    <x v="1"/>
    <s v="PIV - PPMQ - IMV"/>
    <x v="8"/>
    <m/>
    <m/>
    <x v="1"/>
  </r>
  <r>
    <m/>
    <x v="0"/>
    <x v="1"/>
    <s v="PIV - PPMQ - IMV"/>
    <x v="8"/>
    <m/>
    <m/>
    <x v="1"/>
  </r>
  <r>
    <m/>
    <x v="0"/>
    <x v="1"/>
    <s v="PIV - PPMQ - IMV"/>
    <x v="8"/>
    <m/>
    <m/>
    <x v="1"/>
  </r>
  <r>
    <m/>
    <x v="0"/>
    <x v="0"/>
    <m/>
    <x v="0"/>
    <m/>
    <m/>
    <x v="1"/>
  </r>
  <r>
    <m/>
    <x v="0"/>
    <x v="1"/>
    <s v="PIV - PPMQ - IMV"/>
    <x v="8"/>
    <m/>
    <m/>
    <x v="1"/>
  </r>
  <r>
    <m/>
    <x v="0"/>
    <x v="1"/>
    <s v="PIV - PPMQ - IMV"/>
    <x v="8"/>
    <m/>
    <m/>
    <x v="1"/>
  </r>
  <r>
    <m/>
    <x v="0"/>
    <x v="1"/>
    <m/>
    <x v="0"/>
    <m/>
    <m/>
    <x v="1"/>
  </r>
  <r>
    <m/>
    <x v="0"/>
    <x v="0"/>
    <m/>
    <x v="0"/>
    <m/>
    <m/>
    <x v="1"/>
  </r>
  <r>
    <m/>
    <x v="0"/>
    <x v="1"/>
    <s v="PIV - PPMQ - IMV"/>
    <x v="8"/>
    <m/>
    <m/>
    <x v="1"/>
  </r>
  <r>
    <m/>
    <x v="0"/>
    <x v="1"/>
    <s v="PIV - PPMQ - IMV"/>
    <x v="8"/>
    <m/>
    <m/>
    <x v="1"/>
  </r>
  <r>
    <m/>
    <x v="0"/>
    <x v="1"/>
    <s v="PIV - PPMQ - IMV"/>
    <x v="8"/>
    <m/>
    <m/>
    <x v="1"/>
  </r>
  <r>
    <m/>
    <x v="0"/>
    <x v="1"/>
    <s v="PIV - PPMQ - IMV"/>
    <x v="8"/>
    <m/>
    <m/>
    <x v="1"/>
  </r>
  <r>
    <m/>
    <x v="0"/>
    <x v="1"/>
    <m/>
    <x v="0"/>
    <m/>
    <m/>
    <x v="1"/>
  </r>
  <r>
    <m/>
    <x v="0"/>
    <x v="0"/>
    <m/>
    <x v="0"/>
    <m/>
    <m/>
    <x v="1"/>
  </r>
  <r>
    <s v="Identificar  las salidas no conformes que se pueden presentar, las acciones que se tomarían para prevenir la entrega cuando no cumplan con los requisitos, y la forma en que deben tratarse las no conformidades detectadas durante la entrega de los productos y servicios, o después de haberse prestado el servicio"/>
    <x v="0"/>
    <x v="8"/>
    <s v="PIV - PPMQ - IMV"/>
    <x v="8"/>
    <m/>
    <m/>
    <x v="1"/>
  </r>
  <r>
    <s v="Realizar el procedimiento para la identificar y tratar las salidas no conformes"/>
    <x v="76"/>
    <x v="2"/>
    <s v="DESI- CEM"/>
    <x v="1"/>
    <s v="Oficina de Control Interno "/>
    <d v="2019-03-01T00:00:00"/>
    <x v="2"/>
  </r>
  <r>
    <m/>
    <x v="0"/>
    <x v="1"/>
    <s v="PIV - PPMQ - IMV"/>
    <x v="8"/>
    <m/>
    <m/>
    <x v="1"/>
  </r>
  <r>
    <m/>
    <x v="0"/>
    <x v="1"/>
    <s v="PIV - PPMQ - IMV"/>
    <x v="8"/>
    <m/>
    <m/>
    <x v="1"/>
  </r>
  <r>
    <m/>
    <x v="0"/>
    <x v="1"/>
    <s v="PIV - PPMQ - IMV"/>
    <x v="8"/>
    <m/>
    <m/>
    <x v="1"/>
  </r>
  <r>
    <m/>
    <x v="0"/>
    <x v="14"/>
    <m/>
    <x v="0"/>
    <m/>
    <m/>
    <x v="1"/>
  </r>
  <r>
    <m/>
    <x v="0"/>
    <x v="0"/>
    <m/>
    <x v="0"/>
    <m/>
    <m/>
    <x v="1"/>
  </r>
  <r>
    <m/>
    <x v="0"/>
    <x v="0"/>
    <m/>
    <x v="0"/>
    <m/>
    <m/>
    <x v="1"/>
  </r>
  <r>
    <m/>
    <x v="0"/>
    <x v="0"/>
    <m/>
    <x v="0"/>
    <m/>
    <m/>
    <x v="1"/>
  </r>
  <r>
    <s v="Revisar que los indicadores de los procesos midan el objetivo de este."/>
    <x v="77"/>
    <x v="8"/>
    <s v="DESI"/>
    <x v="1"/>
    <s v="Responsables Directivos"/>
    <m/>
    <x v="5"/>
  </r>
  <r>
    <m/>
    <x v="0"/>
    <x v="1"/>
    <s v="DESI"/>
    <x v="1"/>
    <s v="Responsables Directivos"/>
    <m/>
    <x v="1"/>
  </r>
  <r>
    <s v="Actualizar el Procedimiento Gestión y Seguimiento de Indicadores"/>
    <x v="78"/>
    <x v="2"/>
    <s v="DESI"/>
    <x v="1"/>
    <m/>
    <d v="2019-03-01T00:00:00"/>
    <x v="2"/>
  </r>
  <r>
    <m/>
    <x v="0"/>
    <x v="1"/>
    <s v="DESI - CEM"/>
    <x v="1"/>
    <s v="Oficina de Control Interno / Responsables Directivos"/>
    <m/>
    <x v="1"/>
  </r>
  <r>
    <m/>
    <x v="0"/>
    <x v="0"/>
    <s v="CEM"/>
    <x v="5"/>
    <m/>
    <m/>
    <x v="1"/>
  </r>
  <r>
    <s v="Evaluar el desempeño del SGC en el comité directivo"/>
    <x v="18"/>
    <x v="8"/>
    <s v="DESI"/>
    <x v="1"/>
    <m/>
    <d v="2019-01-01T00:00:00"/>
    <x v="8"/>
  </r>
  <r>
    <m/>
    <x v="0"/>
    <x v="1"/>
    <s v="DESI"/>
    <x v="1"/>
    <m/>
    <m/>
    <x v="1"/>
  </r>
  <r>
    <m/>
    <x v="0"/>
    <x v="0"/>
    <m/>
    <x v="0"/>
    <m/>
    <m/>
    <x v="1"/>
  </r>
  <r>
    <s v="Implementar encuestas de satisfacción a la ciudadanía_x000a_"/>
    <x v="79"/>
    <x v="1"/>
    <s v="APIC"/>
    <x v="3"/>
    <m/>
    <m/>
    <x v="19"/>
  </r>
  <r>
    <s v="Revisar las preguntas de las encuestas para tener información que aporte a realizar planes de intervención encaminados a mejorar la percepción de la comunidad"/>
    <x v="80"/>
    <x v="1"/>
    <m/>
    <x v="2"/>
    <s v="Oficina Asesora Planeación "/>
    <m/>
    <x v="1"/>
  </r>
  <r>
    <s v="Revisar y ajustar el procedimiento de evaluación del desempeño de tal forma que se califiquen las competencias comunes a los servidores públicos"/>
    <x v="81"/>
    <x v="2"/>
    <s v="APIC - GTHU"/>
    <x v="3"/>
    <m/>
    <m/>
    <x v="6"/>
  </r>
  <r>
    <s v="Realizar seguimiento a la atención de PQRS en los tiempos definidos en la ley 1755 de 2015"/>
    <x v="82"/>
    <x v="1"/>
    <s v="APIC - JUR "/>
    <x v="4"/>
    <s v="Secretaría General"/>
    <m/>
    <x v="1"/>
  </r>
  <r>
    <s v="Definir las tipologías de las PQRS de la entidad"/>
    <x v="83"/>
    <x v="1"/>
    <s v="APIC"/>
    <x v="3"/>
    <m/>
    <m/>
    <x v="1"/>
  </r>
  <r>
    <s v="Ajustar el Procedimiento Gestión de Requerimientos PQRSFD para que se contemple la descripción de acciones en caso de peticiones incompletas"/>
    <x v="84"/>
    <x v="1"/>
    <s v="APIC"/>
    <x v="3"/>
    <m/>
    <m/>
    <x v="1"/>
  </r>
  <r>
    <m/>
    <x v="0"/>
    <x v="1"/>
    <s v="APIC"/>
    <x v="2"/>
    <m/>
    <m/>
    <x v="1"/>
  </r>
  <r>
    <s v="Presentar informes semestrales de seguimiento a la gestión de servicio a la ciudadanía"/>
    <x v="85"/>
    <x v="3"/>
    <s v="APIC - CEM"/>
    <x v="5"/>
    <s v="Secretaría General"/>
    <d v="2019-01-01T00:00:00"/>
    <x v="20"/>
  </r>
  <r>
    <s v="Implementar un plan de acción relacionado con la socialización del código de integridad"/>
    <x v="47"/>
    <x v="10"/>
    <s v="GTHU"/>
    <x v="3"/>
    <m/>
    <m/>
    <x v="1"/>
  </r>
  <r>
    <s v="Incluir en la revisión por la dirección los resultados que no se tienen en cuenta "/>
    <x v="18"/>
    <x v="8"/>
    <s v="DESI"/>
    <x v="1"/>
    <m/>
    <d v="2019-01-01T00:00:00"/>
    <x v="8"/>
  </r>
  <r>
    <s v="Realizar ajustes al Plan Anticorrupción y de Atención al Ciudadano de acuerdo a las observaciones del seguimiento"/>
    <x v="70"/>
    <x v="1"/>
    <s v="DESI"/>
    <x v="1"/>
    <m/>
    <m/>
    <x v="12"/>
  </r>
  <r>
    <m/>
    <x v="0"/>
    <x v="28"/>
    <m/>
    <x v="0"/>
    <m/>
    <m/>
    <x v="1"/>
  </r>
  <r>
    <m/>
    <x v="0"/>
    <x v="0"/>
    <m/>
    <x v="0"/>
    <m/>
    <m/>
    <x v="1"/>
  </r>
  <r>
    <s v="Realizar una  auditoría internas al Subsistema de Gestión de Calidad "/>
    <x v="86"/>
    <x v="2"/>
    <s v="DESI - CEM "/>
    <x v="1"/>
    <s v="Oficina de Control Interno"/>
    <d v="2019-04-01T00:00:00"/>
    <x v="2"/>
  </r>
  <r>
    <s v="Realizar una  auditoría internas al Subsistema de Gestión de Calidad "/>
    <x v="86"/>
    <x v="2"/>
    <m/>
    <x v="1"/>
    <s v="Oficina de Control Interno"/>
    <d v="2019-04-01T00:00:00"/>
    <x v="2"/>
  </r>
  <r>
    <s v="Realizar una  auditoría internas al Subsistema de Gestión de Calidad "/>
    <x v="87"/>
    <x v="2"/>
    <m/>
    <x v="1"/>
    <s v="Oficina de Control Interno"/>
    <d v="2019-04-01T00:00:00"/>
    <x v="2"/>
  </r>
  <r>
    <s v="Realizar una  auditoría internas al Subsistema de Gestión de Calidad "/>
    <x v="87"/>
    <x v="8"/>
    <m/>
    <x v="1"/>
    <s v="Oficina de Control Interno"/>
    <d v="2019-04-01T00:00:00"/>
    <x v="2"/>
  </r>
  <r>
    <s v="Conformar el grupo de auditores internos"/>
    <x v="88"/>
    <x v="2"/>
    <m/>
    <x v="1"/>
    <s v="Oficina de Control Interno"/>
    <d v="2019-04-01T00:00:00"/>
    <x v="2"/>
  </r>
  <r>
    <s v="Revisar en el comité las actividades de control"/>
    <x v="18"/>
    <x v="2"/>
    <m/>
    <x v="1"/>
    <s v="Oficina de Control Interno"/>
    <d v="2019-04-01T00:00:00"/>
    <x v="8"/>
  </r>
  <r>
    <s v="Realizar las acciones correctivas identificadas por la auditoría interna"/>
    <x v="89"/>
    <x v="2"/>
    <s v="TODOS"/>
    <x v="6"/>
    <s v="Oficina de Control Interno"/>
    <d v="2019-04-01T00:00:00"/>
    <x v="2"/>
  </r>
  <r>
    <s v="Realizar una  auditoría internas al Subsistema de Gestión de Calidad "/>
    <x v="87"/>
    <x v="2"/>
    <m/>
    <x v="1"/>
    <s v="Oficina de Control Interno"/>
    <d v="2019-04-01T00:00:00"/>
    <x v="2"/>
  </r>
  <r>
    <m/>
    <x v="0"/>
    <x v="29"/>
    <m/>
    <x v="0"/>
    <m/>
    <m/>
    <x v="1"/>
  </r>
  <r>
    <m/>
    <x v="0"/>
    <x v="0"/>
    <m/>
    <x v="0"/>
    <m/>
    <m/>
    <x v="1"/>
  </r>
  <r>
    <s v="Revisar que SGC sea conveniente, adecuado, eficaz y este alineado con la estrategia de la organización."/>
    <x v="18"/>
    <x v="8"/>
    <s v="DESI"/>
    <x v="1"/>
    <m/>
    <d v="2019-01-01T00:00:00"/>
    <x v="8"/>
  </r>
  <r>
    <m/>
    <x v="0"/>
    <x v="0"/>
    <m/>
    <x v="0"/>
    <m/>
    <m/>
    <x v="1"/>
  </r>
  <r>
    <s v="Realizar comité"/>
    <x v="18"/>
    <x v="1"/>
    <s v="DESI"/>
    <x v="1"/>
    <m/>
    <d v="2019-01-01T00:00:00"/>
    <x v="8"/>
  </r>
  <r>
    <s v="Revisar el contexto de la entidad"/>
    <x v="1"/>
    <x v="1"/>
    <s v="DESI"/>
    <x v="1"/>
    <s v="Responsables Directivos"/>
    <m/>
    <x v="1"/>
  </r>
  <r>
    <s v="Implementar un plan de acción relacionado con la socialización del código de integridad"/>
    <x v="47"/>
    <x v="10"/>
    <s v="GTHU"/>
    <x v="3"/>
    <m/>
    <m/>
    <x v="1"/>
  </r>
  <r>
    <s v="Revisar en el comité las actividades de control"/>
    <x v="18"/>
    <x v="8"/>
    <s v="DESI - CEM"/>
    <x v="1"/>
    <s v="Oficina de Control Interno / Responsables Directivos"/>
    <d v="2019-01-01T00:00:00"/>
    <x v="8"/>
  </r>
  <r>
    <m/>
    <x v="18"/>
    <x v="8"/>
    <s v="DESI"/>
    <x v="1"/>
    <s v="Responsables Directivos"/>
    <d v="2019-01-01T00:00:00"/>
    <x v="8"/>
  </r>
  <r>
    <m/>
    <x v="18"/>
    <x v="8"/>
    <s v="DESI"/>
    <x v="1"/>
    <m/>
    <d v="2019-01-01T00:00:00"/>
    <x v="8"/>
  </r>
  <r>
    <m/>
    <x v="18"/>
    <x v="8"/>
    <s v="DESI"/>
    <x v="1"/>
    <m/>
    <d v="2019-01-01T00:00:00"/>
    <x v="8"/>
  </r>
  <r>
    <m/>
    <x v="0"/>
    <x v="0"/>
    <m/>
    <x v="0"/>
    <m/>
    <m/>
    <x v="1"/>
  </r>
  <r>
    <s v="Incluir en la revisión por la dirección la importancia de la generación de  acciones de mejora."/>
    <x v="18"/>
    <x v="8"/>
    <s v="DESI"/>
    <x v="1"/>
    <m/>
    <d v="2019-01-01T00:00:00"/>
    <x v="8"/>
  </r>
  <r>
    <m/>
    <x v="0"/>
    <x v="1"/>
    <s v="DESI"/>
    <x v="1"/>
    <m/>
    <m/>
    <x v="1"/>
  </r>
  <r>
    <m/>
    <x v="0"/>
    <x v="1"/>
    <s v="DESI"/>
    <x v="1"/>
    <m/>
    <m/>
    <x v="1"/>
  </r>
  <r>
    <m/>
    <x v="18"/>
    <x v="8"/>
    <s v="DESI"/>
    <x v="1"/>
    <m/>
    <d v="2019-01-01T00:00:00"/>
    <x v="8"/>
  </r>
  <r>
    <m/>
    <x v="0"/>
    <x v="30"/>
    <m/>
    <x v="0"/>
    <m/>
    <m/>
    <x v="1"/>
  </r>
  <r>
    <m/>
    <x v="0"/>
    <x v="0"/>
    <m/>
    <x v="0"/>
    <m/>
    <m/>
    <x v="1"/>
  </r>
  <r>
    <s v="Promover la generación de acciones de mejora en la revisión por la dirección"/>
    <x v="18"/>
    <x v="8"/>
    <s v="DESI"/>
    <x v="1"/>
    <m/>
    <d v="2019-01-01T00:00:00"/>
    <x v="8"/>
  </r>
  <r>
    <m/>
    <x v="0"/>
    <x v="8"/>
    <m/>
    <x v="0"/>
    <m/>
    <m/>
    <x v="1"/>
  </r>
  <r>
    <m/>
    <x v="0"/>
    <x v="0"/>
    <m/>
    <x v="0"/>
    <m/>
    <m/>
    <x v="1"/>
  </r>
  <r>
    <s v="Tomar acciones para prevenir la entrega cuando no cumplan con los requisitos, y la forma en que deben tratarse las no conformidades detectadas durante la entrega de los productos y servicios, o después de haberse prestado el servicio"/>
    <x v="0"/>
    <x v="8"/>
    <s v="PIV - PPMQ - IMV"/>
    <x v="8"/>
    <m/>
    <m/>
    <x v="1"/>
  </r>
  <r>
    <m/>
    <x v="0"/>
    <x v="8"/>
    <s v="PIV - PPMQ - IMV"/>
    <x v="8"/>
    <m/>
    <m/>
    <x v="1"/>
  </r>
  <r>
    <m/>
    <x v="0"/>
    <x v="8"/>
    <s v="PIV - PPMQ - IMV"/>
    <x v="8"/>
    <m/>
    <m/>
    <x v="1"/>
  </r>
  <r>
    <m/>
    <x v="0"/>
    <x v="4"/>
    <s v="PIV - PPMQ - IMV"/>
    <x v="8"/>
    <m/>
    <m/>
    <x v="1"/>
  </r>
  <r>
    <m/>
    <x v="0"/>
    <x v="8"/>
    <s v="PIV - PPMQ - IMV"/>
    <x v="8"/>
    <m/>
    <m/>
    <x v="1"/>
  </r>
  <r>
    <m/>
    <x v="0"/>
    <x v="1"/>
    <s v="PIV - PPMQ - IMV"/>
    <x v="8"/>
    <m/>
    <m/>
    <x v="1"/>
  </r>
  <r>
    <m/>
    <x v="0"/>
    <x v="8"/>
    <s v="PIV - PPMQ - IMV"/>
    <x v="8"/>
    <m/>
    <m/>
    <x v="1"/>
  </r>
  <r>
    <m/>
    <x v="0"/>
    <x v="8"/>
    <s v="PIV - PPMQ - IMV"/>
    <x v="8"/>
    <m/>
    <m/>
    <x v="1"/>
  </r>
  <r>
    <m/>
    <x v="0"/>
    <x v="31"/>
    <m/>
    <x v="0"/>
    <m/>
    <m/>
    <x v="1"/>
  </r>
  <r>
    <m/>
    <x v="0"/>
    <x v="0"/>
    <m/>
    <x v="0"/>
    <m/>
    <m/>
    <x v="1"/>
  </r>
  <r>
    <s v="Realizar  ejercicios de participación con los diferentes grupos focales para revisar la plataforma estratégica y las políticas de operación "/>
    <x v="1"/>
    <x v="1"/>
    <s v="DESI- CEM"/>
    <x v="1"/>
    <s v="Responsables Directivos"/>
    <m/>
    <x v="1"/>
  </r>
  <r>
    <s v="promocionar acciones de mejora en la revisión por la dirección:_x000a_(i) de las quejas presentadas por los clientes, _x000a_(ii) las que determine el propio líder para mejorar el desempeño de su proceso, _x000a_(iii) las resultantes de los mapas de riesgos, _x000a_(iv) de las mediciones efectuadas por los indicadores de gestión en un plan de mejoramiento"/>
    <x v="18"/>
    <x v="8"/>
    <s v="DESI"/>
    <x v="1"/>
    <m/>
    <d v="2019-01-01T00:00:00"/>
    <x v="8"/>
  </r>
  <r>
    <s v="Actualizar el Plan Anticorrupción y de Atención al Ciudadano con las observaciones "/>
    <x v="70"/>
    <x v="8"/>
    <s v="DESI - CEM"/>
    <x v="1"/>
    <s v="Oficina de Control Interno"/>
    <m/>
    <x v="12"/>
  </r>
  <r>
    <m/>
    <x v="0"/>
    <x v="16"/>
    <m/>
    <x v="0"/>
    <m/>
    <m/>
    <x v="1"/>
  </r>
  <r>
    <m/>
    <x v="0"/>
    <x v="32"/>
    <m/>
    <x v="0"/>
    <m/>
    <m/>
    <x v="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m/>
    <x v="0"/>
    <x v="0"/>
    <m/>
    <x v="0"/>
    <m/>
    <s v="Fecha de inicio"/>
    <s v="Fecha de Final"/>
    <s v="Fecha de inicio"/>
    <x v="0"/>
  </r>
  <r>
    <m/>
    <x v="0"/>
    <x v="0"/>
    <m/>
    <x v="0"/>
    <m/>
    <m/>
    <m/>
    <m/>
    <x v="1"/>
  </r>
  <r>
    <s v="Incorporar en el plan  estratégico indicadores "/>
    <x v="1"/>
    <x v="1"/>
    <s v="DESI"/>
    <x v="1"/>
    <m/>
    <m/>
    <m/>
    <d v="2019-05-01T00:00:00"/>
    <x v="2"/>
  </r>
  <r>
    <s v="Ajustar el Plan de acción con  relacionadas  acceso a la información"/>
    <x v="2"/>
    <x v="1"/>
    <s v="DESI"/>
    <x v="1"/>
    <m/>
    <m/>
    <m/>
    <d v="2019-03-01T00:00:00"/>
    <x v="3"/>
  </r>
  <r>
    <m/>
    <x v="0"/>
    <x v="1"/>
    <m/>
    <x v="0"/>
    <m/>
    <m/>
    <m/>
    <m/>
    <x v="1"/>
  </r>
  <r>
    <s v="Implementar un plan de acción relacionado con la socialización del código de integridad"/>
    <x v="3"/>
    <x v="1"/>
    <s v="GTHU"/>
    <x v="2"/>
    <m/>
    <m/>
    <m/>
    <m/>
    <x v="1"/>
  </r>
  <r>
    <s v="Implementar un plan de acción relacionado con la socialización del código de integridad"/>
    <x v="3"/>
    <x v="1"/>
    <s v="GTHU"/>
    <x v="2"/>
    <m/>
    <m/>
    <m/>
    <m/>
    <x v="1"/>
  </r>
  <r>
    <s v="Implementar un plan de acción relacionado con la socialización del código de integridad"/>
    <x v="3"/>
    <x v="1"/>
    <s v="GTHU"/>
    <x v="2"/>
    <m/>
    <m/>
    <m/>
    <m/>
    <x v="1"/>
  </r>
  <r>
    <s v="Implementar un plan de acción relacionado con la socialización del código de integridad"/>
    <x v="3"/>
    <x v="1"/>
    <s v="GTHU"/>
    <x v="2"/>
    <m/>
    <m/>
    <m/>
    <m/>
    <x v="2"/>
  </r>
  <r>
    <s v="Actualizar el manual de ética a manual de integridad"/>
    <x v="4"/>
    <x v="1"/>
    <s v="GTHU"/>
    <x v="2"/>
    <m/>
    <m/>
    <m/>
    <m/>
    <x v="2"/>
  </r>
  <r>
    <s v="Definir una estrategia de retroalimentación con servidores públicos y grupos de intercambio de acciones de mejora y recomendaciones a la actividad de la entidad, a partir de la rendición de cuentas."/>
    <x v="5"/>
    <x v="1"/>
    <s v="APIC - CODI"/>
    <x v="2"/>
    <m/>
    <m/>
    <m/>
    <m/>
    <x v="4"/>
  </r>
  <r>
    <s v="Diseñar un programa de inducción y reinducción"/>
    <x v="6"/>
    <x v="2"/>
    <s v="GTHU"/>
    <x v="2"/>
    <m/>
    <m/>
    <m/>
    <m/>
    <x v="5"/>
  </r>
  <r>
    <s v="Implementar un plan de acción relacionado con la socialización del código de integridad"/>
    <x v="7"/>
    <x v="1"/>
    <s v="GTHU - APIC - CMG"/>
    <x v="2"/>
    <s v="Oficina de Control Interno"/>
    <d v="2018-06-01T00:00:00"/>
    <d v="2018-11-30T00:00:00"/>
    <m/>
    <x v="1"/>
  </r>
  <r>
    <s v="Implementar un plan de acción relacionado con la socialización del código de integridad"/>
    <x v="7"/>
    <x v="1"/>
    <s v="GTHU - APIC - CMG"/>
    <x v="2"/>
    <s v="Oficina de Control Interno"/>
    <d v="2018-06-01T00:00:00"/>
    <d v="2018-11-30T00:00:00"/>
    <m/>
    <x v="1"/>
  </r>
  <r>
    <s v="Implementar un plan de acción relacionado con la socialización del código de integridad"/>
    <x v="7"/>
    <x v="1"/>
    <s v="GTHU - APIC - CMG"/>
    <x v="2"/>
    <s v="Oficina de Control Interno"/>
    <d v="2018-06-01T00:00:00"/>
    <d v="2018-11-30T00:00:00"/>
    <m/>
    <x v="1"/>
  </r>
  <r>
    <s v="Implementar un plan de acción relacionado con la socialización del código de integridad"/>
    <x v="7"/>
    <x v="1"/>
    <s v="GTHU - APIC - CMG"/>
    <x v="2"/>
    <s v="Oficina de Control Interno"/>
    <d v="2018-06-01T00:00:00"/>
    <d v="2018-11-30T00:00:00"/>
    <m/>
    <x v="1"/>
  </r>
  <r>
    <m/>
    <x v="0"/>
    <x v="3"/>
    <m/>
    <x v="0"/>
    <m/>
    <m/>
    <m/>
    <m/>
    <x v="1"/>
  </r>
  <r>
    <m/>
    <x v="0"/>
    <x v="1"/>
    <s v="GTHU - CODI"/>
    <x v="2"/>
    <m/>
    <m/>
    <m/>
    <m/>
    <x v="1"/>
  </r>
  <r>
    <m/>
    <x v="0"/>
    <x v="1"/>
    <s v="GTHU - CODI"/>
    <x v="2"/>
    <m/>
    <m/>
    <m/>
    <m/>
    <x v="1"/>
  </r>
  <r>
    <s v="Revisar e implementar con comunicaciones una estrategia encaminada a la presentación de bienes y rentas"/>
    <x v="8"/>
    <x v="1"/>
    <s v="GCON - GEFI - APIC"/>
    <x v="2"/>
    <m/>
    <d v="2018-09-01T00:00:00"/>
    <d v="2018-10-30T00:00:00"/>
    <m/>
    <x v="1"/>
  </r>
  <r>
    <m/>
    <x v="0"/>
    <x v="1"/>
    <m/>
    <x v="0"/>
    <m/>
    <m/>
    <m/>
    <m/>
    <x v="1"/>
  </r>
  <r>
    <s v="Revisar y actualizar el manual de contratación"/>
    <x v="9"/>
    <x v="4"/>
    <s v="GCON"/>
    <x v="2"/>
    <m/>
    <d v="2018-06-15T00:00:00"/>
    <d v="2018-12-31T00:00:00"/>
    <m/>
    <x v="1"/>
  </r>
  <r>
    <s v="Revisar y actualizar el manual de contratación"/>
    <x v="9"/>
    <x v="4"/>
    <s v="GCON"/>
    <x v="2"/>
    <m/>
    <d v="2018-06-15T00:00:00"/>
    <d v="2018-12-31T00:00:00"/>
    <m/>
    <x v="1"/>
  </r>
  <r>
    <s v="Revisar y actualizar el manual de contratación"/>
    <x v="9"/>
    <x v="4"/>
    <s v="GCON"/>
    <x v="2"/>
    <m/>
    <d v="2018-06-15T00:00:00"/>
    <d v="2018-12-31T00:00:00"/>
    <m/>
    <x v="1"/>
  </r>
  <r>
    <s v="Revisar y actualizar el manual de contratación"/>
    <x v="9"/>
    <x v="4"/>
    <s v="GCON"/>
    <x v="2"/>
    <m/>
    <d v="2018-06-15T00:00:00"/>
    <d v="2018-12-31T00:00:00"/>
    <m/>
    <x v="1"/>
  </r>
  <r>
    <s v="Revisar y actualizar el manual de contratación"/>
    <x v="9"/>
    <x v="4"/>
    <s v="GCON"/>
    <x v="2"/>
    <m/>
    <d v="2018-06-15T00:00:00"/>
    <d v="2018-12-31T00:00:00"/>
    <m/>
    <x v="1"/>
  </r>
  <r>
    <s v="Revisar y actualizar el manual de contratación"/>
    <x v="9"/>
    <x v="4"/>
    <s v="GCON"/>
    <x v="2"/>
    <m/>
    <d v="2018-06-15T00:00:00"/>
    <d v="2018-12-31T00:00:00"/>
    <m/>
    <x v="1"/>
  </r>
  <r>
    <s v="Revisar y actualizar el manual de contratación"/>
    <x v="9"/>
    <x v="4"/>
    <s v="GCON"/>
    <x v="2"/>
    <m/>
    <d v="2018-06-15T00:00:00"/>
    <d v="2018-12-31T00:00:00"/>
    <m/>
    <x v="1"/>
  </r>
  <r>
    <s v="Revisar y ajustar manual de supervisión"/>
    <x v="10"/>
    <x v="5"/>
    <s v="GCON"/>
    <x v="2"/>
    <m/>
    <d v="2018-06-15T00:00:00"/>
    <d v="2018-12-31T00:00:00"/>
    <m/>
    <x v="1"/>
  </r>
  <r>
    <s v="Revisar y ajustar manual de supervisión"/>
    <x v="10"/>
    <x v="5"/>
    <s v="GCON"/>
    <x v="2"/>
    <m/>
    <d v="2018-06-15T00:00:00"/>
    <d v="2018-12-31T00:00:00"/>
    <m/>
    <x v="1"/>
  </r>
  <r>
    <s v="Revisar y ajustar manual de supervisión"/>
    <x v="10"/>
    <x v="5"/>
    <s v="GCON"/>
    <x v="2"/>
    <m/>
    <d v="2018-06-15T00:00:00"/>
    <d v="2018-12-31T00:00:00"/>
    <m/>
    <x v="1"/>
  </r>
  <r>
    <m/>
    <x v="0"/>
    <x v="6"/>
    <m/>
    <x v="0"/>
    <m/>
    <m/>
    <m/>
    <m/>
    <x v="1"/>
  </r>
  <r>
    <s v="Implementar un plan de acción relacionado con la socialización del código de integridad"/>
    <x v="3"/>
    <x v="1"/>
    <s v="CODI - GTHU - CEM"/>
    <x v="2"/>
    <m/>
    <m/>
    <m/>
    <m/>
    <x v="1"/>
  </r>
  <r>
    <s v="Implementar un plan de acción relacionado con la socialización del código de integridad"/>
    <x v="3"/>
    <x v="1"/>
    <s v="GTHU"/>
    <x v="2"/>
    <m/>
    <d v="2018-06-01T00:00:00"/>
    <d v="2018-11-30T00:00:00"/>
    <m/>
    <x v="1"/>
  </r>
  <r>
    <s v="Implementar un plan de acción relacionado con la socialización del código de integridad"/>
    <x v="3"/>
    <x v="1"/>
    <s v="CODI - GTHU - CEM"/>
    <x v="2"/>
    <m/>
    <m/>
    <m/>
    <m/>
    <x v="1"/>
  </r>
  <r>
    <s v="Implementar un plan de acción relacionado con la socialización del código de integridad"/>
    <x v="3"/>
    <x v="1"/>
    <s v="GTHU"/>
    <x v="2"/>
    <m/>
    <d v="2018-06-01T00:00:00"/>
    <d v="2018-11-30T00:00:00"/>
    <m/>
    <x v="1"/>
  </r>
  <r>
    <s v="Revisar en el comité las actividades de control"/>
    <x v="11"/>
    <x v="7"/>
    <s v="DESI - CEM"/>
    <x v="1"/>
    <s v="Oficina de Control Interno / Responsables Directivos"/>
    <m/>
    <m/>
    <d v="2019-01-01T00:00:00"/>
    <x v="6"/>
  </r>
  <r>
    <s v="Realizar la revisión y estudio de la planta de personal de la Entidad, acorde con las necesidades."/>
    <x v="12"/>
    <x v="1"/>
    <s v="GTHU"/>
    <x v="2"/>
    <m/>
    <d v="2018-09-01T00:00:00"/>
    <m/>
    <m/>
    <x v="2"/>
  </r>
  <r>
    <s v="Realizar una  auditoría internas sobre la efectividad de los controles."/>
    <x v="13"/>
    <x v="7"/>
    <s v="DESI - CEM "/>
    <x v="1"/>
    <s v="Oficina de Control Interno"/>
    <m/>
    <m/>
    <d v="2019-04-01T00:00:00"/>
    <x v="7"/>
  </r>
  <r>
    <s v="Actualizar el Plan de acción de Tecnología ."/>
    <x v="14"/>
    <x v="1"/>
    <s v="EGTI"/>
    <x v="2"/>
    <m/>
    <m/>
    <m/>
    <m/>
    <x v="8"/>
  </r>
  <r>
    <s v="Realizar monitoreo trimestral del mapa de riesgos institucional"/>
    <x v="15"/>
    <x v="7"/>
    <s v="DESI - CEM"/>
    <x v="1"/>
    <s v="Oficina de Control Interno"/>
    <m/>
    <m/>
    <m/>
    <x v="9"/>
  </r>
  <r>
    <s v="Realizar monitoreo trimestral de riesgos_x000a_solicitar al proceso SIT la adopción de controles tecnológicos"/>
    <x v="15"/>
    <x v="7"/>
    <s v="DESI - CEM"/>
    <x v="1"/>
    <s v="Oficina de Control Interno"/>
    <m/>
    <m/>
    <m/>
    <x v="9"/>
  </r>
  <r>
    <s v="Identificar un enlace por proceso que realice control a las diferentes herramientas de planeación del proceso."/>
    <x v="16"/>
    <x v="4"/>
    <s v="TODOS"/>
    <x v="1"/>
    <m/>
    <m/>
    <m/>
    <m/>
    <x v="10"/>
  </r>
  <r>
    <s v="Dar a conocer la tipificación de los riesgos de corrupción, que permita identificar los mismos."/>
    <x v="17"/>
    <x v="5"/>
    <s v="DESI"/>
    <x v="1"/>
    <s v="Responsables Directivos"/>
    <m/>
    <m/>
    <m/>
    <x v="10"/>
  </r>
  <r>
    <s v="Presentar la metodología para la identificación y actualización de riesgos de los procesos."/>
    <x v="17"/>
    <x v="5"/>
    <s v="DESI - CEM"/>
    <x v="1"/>
    <s v="Responsables Directivos"/>
    <m/>
    <m/>
    <m/>
    <x v="10"/>
  </r>
  <r>
    <s v="Realizar revisión de los riesgos asociados al proceso, modificarlos y establecer los controles necesarios de ser el caso"/>
    <x v="18"/>
    <x v="8"/>
    <s v="EGTI"/>
    <x v="2"/>
    <m/>
    <d v="2018-08-15T00:00:00"/>
    <d v="2018-11-30T00:00:00"/>
    <m/>
    <x v="1"/>
  </r>
  <r>
    <s v="Realizar revisión de los riesgos asociados al proceso, modificarlos y establecer los controles necesarios de ser el caso"/>
    <x v="18"/>
    <x v="8"/>
    <s v="EGTI"/>
    <x v="2"/>
    <m/>
    <d v="2018-08-15T00:00:00"/>
    <d v="2018-11-30T00:00:00"/>
    <m/>
    <x v="1"/>
  </r>
  <r>
    <s v="Realizar revisión de los riesgos asociados al proceso, modificarlos y establecer los controles necesarios de ser el caso"/>
    <x v="19"/>
    <x v="7"/>
    <s v="GDO - SIP - DESI"/>
    <x v="2"/>
    <s v="Oficina Asesora de Planeación "/>
    <m/>
    <m/>
    <m/>
    <x v="8"/>
  </r>
  <r>
    <s v="Revisar y Actualizar la documentación de los procesos, para identificar claramente los controles."/>
    <x v="20"/>
    <x v="9"/>
    <s v="TODOS"/>
    <x v="1"/>
    <s v="Responsables Directivos"/>
    <m/>
    <m/>
    <d v="2019-03-01T00:00:00"/>
    <x v="7"/>
  </r>
  <r>
    <s v="Actualizar el manual de ética a manual de integridad"/>
    <x v="21"/>
    <x v="1"/>
    <s v="CEM - GTHU"/>
    <x v="2"/>
    <s v="Oficina de Control Interno"/>
    <m/>
    <m/>
    <d v="2019-01-01T00:00:00"/>
    <x v="2"/>
  </r>
  <r>
    <m/>
    <x v="22"/>
    <x v="1"/>
    <s v="CEM"/>
    <x v="3"/>
    <m/>
    <m/>
    <m/>
    <m/>
    <x v="1"/>
  </r>
  <r>
    <m/>
    <x v="22"/>
    <x v="1"/>
    <s v="CEM"/>
    <x v="3"/>
    <m/>
    <m/>
    <m/>
    <m/>
    <x v="1"/>
  </r>
  <r>
    <m/>
    <x v="0"/>
    <x v="1"/>
    <s v="GTHU"/>
    <x v="2"/>
    <m/>
    <m/>
    <m/>
    <m/>
    <x v="1"/>
  </r>
  <r>
    <m/>
    <x v="22"/>
    <x v="1"/>
    <s v="CEM"/>
    <x v="3"/>
    <m/>
    <m/>
    <m/>
    <m/>
    <x v="1"/>
  </r>
  <r>
    <m/>
    <x v="22"/>
    <x v="1"/>
    <s v="CEM"/>
    <x v="3"/>
    <m/>
    <m/>
    <m/>
    <m/>
    <x v="1"/>
  </r>
  <r>
    <m/>
    <x v="0"/>
    <x v="10"/>
    <m/>
    <x v="0"/>
    <m/>
    <m/>
    <m/>
    <m/>
    <x v="1"/>
  </r>
  <r>
    <s v="Flash preventivos sobre la acción disciplinaria "/>
    <x v="0"/>
    <x v="4"/>
    <s v="CODI - GTHU"/>
    <x v="2"/>
    <m/>
    <m/>
    <m/>
    <m/>
    <x v="1"/>
  </r>
  <r>
    <s v="Flash preventivos sobre la acción disciplinaria "/>
    <x v="0"/>
    <x v="4"/>
    <s v="CODI - GTHU"/>
    <x v="2"/>
    <m/>
    <m/>
    <m/>
    <m/>
    <x v="1"/>
  </r>
  <r>
    <m/>
    <x v="0"/>
    <x v="4"/>
    <m/>
    <x v="0"/>
    <m/>
    <m/>
    <m/>
    <m/>
    <x v="1"/>
  </r>
  <r>
    <s v="Formular el plan de acción de la OAJ para la vigencia 2019"/>
    <x v="23"/>
    <x v="4"/>
    <s v="JUR"/>
    <x v="4"/>
    <m/>
    <d v="2018-11-01T00:00:00"/>
    <m/>
    <m/>
    <x v="11"/>
  </r>
  <r>
    <s v="Evaluar por vigencia los perfiles del personal a  contratar"/>
    <x v="24"/>
    <x v="4"/>
    <s v="JUR"/>
    <x v="4"/>
    <m/>
    <m/>
    <m/>
    <d v="2019-01-01T00:00:00"/>
    <x v="12"/>
  </r>
  <r>
    <s v="Elaborar informe semestral por parte de cada abogado  y presentar lo al secretario técnico del comité"/>
    <x v="25"/>
    <x v="11"/>
    <s v="JUR"/>
    <x v="4"/>
    <m/>
    <m/>
    <m/>
    <d v="2019-01-01T00:00:00"/>
    <x v="13"/>
  </r>
  <r>
    <s v="Reportar semestralmente indicadores de tramite de solicitudes de conciliación  "/>
    <x v="26"/>
    <x v="1"/>
    <s v="JUR"/>
    <x v="4"/>
    <m/>
    <m/>
    <m/>
    <d v="2019-01-01T00:00:00"/>
    <x v="13"/>
  </r>
  <r>
    <s v="N.A"/>
    <x v="0"/>
    <x v="1"/>
    <s v="JUR"/>
    <x v="4"/>
    <m/>
    <m/>
    <m/>
    <m/>
    <x v="1"/>
  </r>
  <r>
    <s v="Consolidar las Políticas de Defensa Judicial."/>
    <x v="27"/>
    <x v="11"/>
    <s v="JUR"/>
    <x v="4"/>
    <m/>
    <d v="2018-12-01T00:00:00"/>
    <d v="2018-12-30T00:00:00"/>
    <d v="2019-01-01T00:00:00"/>
    <x v="13"/>
  </r>
  <r>
    <s v="N.A"/>
    <x v="0"/>
    <x v="12"/>
    <s v="JUR"/>
    <x v="4"/>
    <m/>
    <m/>
    <m/>
    <m/>
    <x v="1"/>
  </r>
  <r>
    <s v="Revisar los antecedentes de conciliaciones anteriores respecto del mismo tema en cada ficha técnica de análisis"/>
    <x v="28"/>
    <x v="11"/>
    <s v="JUR"/>
    <x v="4"/>
    <m/>
    <m/>
    <m/>
    <d v="2019-01-01T00:00:00"/>
    <x v="13"/>
  </r>
  <r>
    <s v="Realizar reporte de acciones de repetición analizadas el respectivo año"/>
    <x v="29"/>
    <x v="13"/>
    <s v="JUR"/>
    <x v="4"/>
    <m/>
    <m/>
    <m/>
    <d v="2019-01-01T00:00:00"/>
    <x v="13"/>
  </r>
  <r>
    <s v="N.A"/>
    <x v="0"/>
    <x v="12"/>
    <s v="JUR"/>
    <x v="4"/>
    <m/>
    <m/>
    <m/>
    <m/>
    <x v="1"/>
  </r>
  <r>
    <s v="Realizar Informe anual y remitirlo a los a las entidades correspondientes."/>
    <x v="30"/>
    <x v="2"/>
    <s v="JUR"/>
    <x v="4"/>
    <m/>
    <m/>
    <m/>
    <d v="2019-01-30T00:00:00"/>
    <x v="14"/>
  </r>
  <r>
    <s v="Formular una política de defensa judicial"/>
    <x v="31"/>
    <x v="11"/>
    <s v="JUR"/>
    <x v="4"/>
    <m/>
    <m/>
    <m/>
    <d v="2019-02-01T00:00:00"/>
    <x v="13"/>
  </r>
  <r>
    <s v="Formular indicador providencias a favor de la entidad"/>
    <x v="32"/>
    <x v="4"/>
    <s v="JUR"/>
    <x v="4"/>
    <m/>
    <d v="2018-11-01T00:00:00"/>
    <d v="2018-11-30T00:00:00"/>
    <m/>
    <x v="1"/>
  </r>
  <r>
    <s v="N.A"/>
    <x v="0"/>
    <x v="12"/>
    <s v="JUR"/>
    <x v="4"/>
    <m/>
    <m/>
    <m/>
    <m/>
    <x v="1"/>
  </r>
  <r>
    <s v="Enviar oficio invitando a las sesiones de todo el año 2019"/>
    <x v="33"/>
    <x v="1"/>
    <s v="JUR"/>
    <x v="4"/>
    <m/>
    <m/>
    <m/>
    <d v="2019-01-30T00:00:00"/>
    <x v="14"/>
  </r>
  <r>
    <s v="Elaborar el estudio de casos reiterados"/>
    <x v="34"/>
    <x v="1"/>
    <s v="JUR"/>
    <x v="4"/>
    <m/>
    <m/>
    <m/>
    <d v="2019-12-01T00:00:00"/>
    <x v="13"/>
  </r>
  <r>
    <s v="Realizar informe de Gestión del comité SEMESTRAL "/>
    <x v="35"/>
    <x v="1"/>
    <s v="JUR"/>
    <x v="4"/>
    <m/>
    <m/>
    <m/>
    <d v="2019-01-01T00:00:00"/>
    <x v="13"/>
  </r>
  <r>
    <s v="Elaborar Protocolo de manejo de expedientes judiciales"/>
    <x v="36"/>
    <x v="2"/>
    <s v="JUR"/>
    <x v="4"/>
    <m/>
    <m/>
    <m/>
    <d v="2019-01-01T00:00:00"/>
    <x v="13"/>
  </r>
  <r>
    <s v="Verificar la documentación propia de cada proceso"/>
    <x v="37"/>
    <x v="1"/>
    <s v="JUR"/>
    <x v="4"/>
    <m/>
    <m/>
    <m/>
    <d v="2019-01-01T00:00:00"/>
    <x v="13"/>
  </r>
  <r>
    <m/>
    <x v="0"/>
    <x v="14"/>
    <m/>
    <x v="0"/>
    <m/>
    <m/>
    <m/>
    <m/>
    <x v="1"/>
  </r>
  <r>
    <s v="Realizar sesión de trabajo con los responsables directivos y equipos de trabajo para revisar y trabajar las herramientas de planeación estratégica."/>
    <x v="38"/>
    <x v="4"/>
    <s v="DESI"/>
    <x v="1"/>
    <s v="Responsables Directivos"/>
    <m/>
    <m/>
    <m/>
    <x v="1"/>
  </r>
  <r>
    <s v="Identificar las partes interesadas de acuerdo a una metodología donde se pueda visualizar sus necesidades, requisitos y  cual de estos, afectan  la capacidad de satisfacer los requisitos del cliente, y los legales y reglamentarios del Sistema Integrado de Gestión de la Entidad.  "/>
    <x v="39"/>
    <x v="4"/>
    <s v="TODOS"/>
    <x v="5"/>
    <m/>
    <m/>
    <d v="2018-01-31T00:00:00"/>
    <m/>
    <x v="1"/>
  </r>
  <r>
    <s v="Identificar las partes interesadas de acuerdo a una metodología donde se pueda visualizar sus necesidades, requisitos y  cual de estos, afectan  la capacidad de satisfacer los requisitos del cliente, y los legales y reglamentarios del Sistema Integrado de Gestión de la Entidad.  "/>
    <x v="39"/>
    <x v="4"/>
    <s v="TODOS"/>
    <x v="5"/>
    <m/>
    <m/>
    <d v="2018-01-31T00:00:00"/>
    <m/>
    <x v="1"/>
  </r>
  <r>
    <s v="Identificar las partes interesadas de acuerdo a una metodología donde se pueda visualizar sus necesidades, requisitos y  cual de estos, afectan  la capacidad de satisfacer los requisitos del cliente, y los legales y reglamentarios del Sistema Integrado de Gestión de la Entidad.  "/>
    <x v="39"/>
    <x v="4"/>
    <s v="TODOS"/>
    <x v="5"/>
    <m/>
    <m/>
    <d v="2018-01-31T00:00:00"/>
    <m/>
    <x v="1"/>
  </r>
  <r>
    <s v="Acompañar en la formulación de los objetivos a corto, mediano y largo plazo, que permita atender las necesidades de las partes interesadas."/>
    <x v="38"/>
    <x v="4"/>
    <s v="DESI"/>
    <x v="1"/>
    <s v="Responsables Directivos"/>
    <m/>
    <m/>
    <m/>
    <x v="1"/>
  </r>
  <r>
    <s v="Analizar las Encuestas de Satisfacciones a partes interesadas (ciudadanos)"/>
    <x v="40"/>
    <x v="8"/>
    <s v="DESI"/>
    <x v="5"/>
    <s v="Oficina Asesora de Planeación"/>
    <m/>
    <m/>
    <m/>
    <x v="1"/>
  </r>
  <r>
    <s v="Incorporar en los planes de acción, las etapas de planeación de las dimensiones del MIPG."/>
    <x v="41"/>
    <x v="1"/>
    <s v="DESI"/>
    <x v="1"/>
    <s v="Responsables Directivos"/>
    <m/>
    <d v="2019-02-28T00:00:00"/>
    <m/>
    <x v="10"/>
  </r>
  <r>
    <s v="Sensibilizar a todos los colaboradores el rol que desempeña la entidad en la estructura de la Administración Pública"/>
    <x v="42"/>
    <x v="7"/>
    <s v="DESI"/>
    <x v="1"/>
    <m/>
    <m/>
    <d v="2019-08-30T00:00:00"/>
    <d v="2019-05-01T00:00:00"/>
    <x v="6"/>
  </r>
  <r>
    <s v="Formular las metas de corto y largo plazo (PDD)"/>
    <x v="43"/>
    <x v="1"/>
    <s v="DESI"/>
    <x v="1"/>
    <s v="Responsables Directivos"/>
    <m/>
    <d v="2019-05-30T00:00:00"/>
    <d v="2019-05-01T00:00:00"/>
    <x v="2"/>
  </r>
  <r>
    <s v="Revisar los controles con los diferentes procesos en su documentación y demás instrumentos de planeación."/>
    <x v="20"/>
    <x v="9"/>
    <s v="DESI"/>
    <x v="1"/>
    <m/>
    <m/>
    <d v="2019-03-30T00:00:00"/>
    <d v="2019-03-01T00:00:00"/>
    <x v="7"/>
  </r>
  <r>
    <s v="Actualizar los planes de acción de los proyectos"/>
    <x v="44"/>
    <x v="4"/>
    <s v="DESI"/>
    <x v="1"/>
    <m/>
    <m/>
    <m/>
    <m/>
    <x v="1"/>
  </r>
  <r>
    <s v="Actualización permanente de procesos y procedimientos de la Entidad"/>
    <x v="20"/>
    <x v="9"/>
    <m/>
    <x v="1"/>
    <s v="Responsables Directivos"/>
    <m/>
    <d v="2019-03-30T00:00:00"/>
    <d v="2019-03-01T00:00:00"/>
    <x v="7"/>
  </r>
  <r>
    <s v="_x000a_Realizar seguimiento a los  procesos contractuales."/>
    <x v="45"/>
    <x v="7"/>
    <s v="PIV - PPMQ - IMV"/>
    <x v="6"/>
    <m/>
    <m/>
    <m/>
    <s v="Plan Anual de Adquisición._x000a_Plan de Acción de los procesos._x000a_Descripción y características de necesidades para procesos contractuales."/>
    <x v="1"/>
  </r>
  <r>
    <m/>
    <x v="46"/>
    <x v="4"/>
    <s v="PIV - PPMQ - IMV"/>
    <x v="6"/>
    <m/>
    <m/>
    <m/>
    <s v="Plan de Inspección y Ensayos._x000a_Instructivos y Planes de Calidad_x000a_Seguimiento o supervisión del contrato."/>
    <x v="1"/>
  </r>
  <r>
    <s v="Incluir en la revisión por la dirección los resultados que no se tienen en cuenta "/>
    <x v="11"/>
    <x v="7"/>
    <s v="DESI"/>
    <x v="1"/>
    <m/>
    <d v="2019-01-01T00:00:00"/>
    <d v="2019-07-30T00:00:00"/>
    <d v="2019-01-01T00:00:00"/>
    <x v="6"/>
  </r>
  <r>
    <s v="Promover la generación de acciones de mejora en la revisión por la dirección"/>
    <x v="11"/>
    <x v="7"/>
    <s v="DESI"/>
    <x v="1"/>
    <m/>
    <d v="2019-01-01T00:00:00"/>
    <d v="2019-07-30T00:00:00"/>
    <d v="2019-01-01T00:00:00"/>
    <x v="6"/>
  </r>
  <r>
    <m/>
    <x v="0"/>
    <x v="15"/>
    <m/>
    <x v="0"/>
    <m/>
    <m/>
    <m/>
    <m/>
    <x v="1"/>
  </r>
  <r>
    <s v="Realizar una revisión de la política de tratamiento de datos personales aplicable en la Entidad y ajustar según corresponda."/>
    <x v="47"/>
    <x v="4"/>
    <s v="EGTI"/>
    <x v="2"/>
    <m/>
    <d v="2018-09-01T00:00:00"/>
    <d v="2018-11-30T00:00:00"/>
    <m/>
    <x v="15"/>
  </r>
  <r>
    <m/>
    <x v="0"/>
    <x v="4"/>
    <m/>
    <x v="0"/>
    <m/>
    <m/>
    <m/>
    <m/>
    <x v="1"/>
  </r>
  <r>
    <m/>
    <x v="0"/>
    <x v="4"/>
    <s v="GEFI"/>
    <x v="2"/>
    <m/>
    <m/>
    <m/>
    <m/>
    <x v="1"/>
  </r>
  <r>
    <m/>
    <x v="0"/>
    <x v="4"/>
    <m/>
    <x v="0"/>
    <m/>
    <m/>
    <m/>
    <m/>
    <x v="1"/>
  </r>
  <r>
    <s v="Actualizar el plan de Participación Ciudadana conforme a los ciclos de Gestión y la Revisión de las Partes interesadas. "/>
    <x v="48"/>
    <x v="4"/>
    <s v="TODOS"/>
    <x v="5"/>
    <m/>
    <d v="2019-10-01T00:00:00"/>
    <d v="2019-12-31T00:00:00"/>
    <m/>
    <x v="1"/>
  </r>
  <r>
    <s v="Actualizar el plan de Participación Ciudadana conforme a los ciclos de Gestión y la Revisión de las Partes interesadas. "/>
    <x v="48"/>
    <x v="4"/>
    <s v="TODOS"/>
    <x v="5"/>
    <m/>
    <d v="2019-10-01T00:00:00"/>
    <d v="2019-12-31T00:00:00"/>
    <m/>
    <x v="1"/>
  </r>
  <r>
    <s v="Documentar como requisito de entrada en la revisión por la dirección el seguimiento y la revisión de la información sobre estas cuestiones externas e internas (DOFA)."/>
    <x v="49"/>
    <x v="1"/>
    <s v="DESI"/>
    <x v="1"/>
    <s v="Responsables Directivos"/>
    <m/>
    <d v="2019-03-30T00:00:00"/>
    <d v="2019-03-01T00:00:00"/>
    <x v="7"/>
  </r>
  <r>
    <s v="Consolidar, analizar y publicar  las actividades de participación ciudadana"/>
    <x v="50"/>
    <x v="1"/>
    <s v="DESI"/>
    <x v="2"/>
    <s v="Gerencia GASA"/>
    <m/>
    <m/>
    <m/>
    <x v="1"/>
  </r>
  <r>
    <m/>
    <x v="0"/>
    <x v="4"/>
    <s v="APIC"/>
    <x v="5"/>
    <m/>
    <m/>
    <m/>
    <m/>
    <x v="1"/>
  </r>
  <r>
    <m/>
    <x v="0"/>
    <x v="16"/>
    <m/>
    <x v="0"/>
    <m/>
    <m/>
    <m/>
    <m/>
    <x v="1"/>
  </r>
  <r>
    <s v="Adelantar gestiones con organizaciones que puedan asesorar sobre este tema y mesas de trabajo internas"/>
    <x v="51"/>
    <x v="1"/>
    <s v="APIC - DESI"/>
    <x v="5"/>
    <s v="Oficina Asesora de Planeación / Subdirección de mejoramiento / Secretaría General"/>
    <m/>
    <m/>
    <d v="2019-01-01T00:00:00"/>
    <x v="16"/>
  </r>
  <r>
    <s v="Adelantar diálogos ciudadanos "/>
    <x v="52"/>
    <x v="1"/>
    <s v="DESI -APIC"/>
    <x v="1"/>
    <s v="Gerencia GASA / Secretaría General"/>
    <m/>
    <m/>
    <d v="2019-03-01T00:00:00"/>
    <x v="4"/>
  </r>
  <r>
    <s v="Tomar las fortalezas  identificadas de la vigencia anterior y replicarlas en las metodología de rendición de cuentas de la vigencia siguiente. "/>
    <x v="53"/>
    <x v="1"/>
    <s v="DESI"/>
    <x v="1"/>
    <m/>
    <m/>
    <m/>
    <d v="2019-04-01T00:00:00"/>
    <x v="3"/>
  </r>
  <r>
    <s v="Realizar la identificación de  entorno social, económico, político, ambiental y cultural que afectan el desarrollo de la rendición de cuentas, para ajustar  la metodología de la rendición de cuentas. "/>
    <x v="53"/>
    <x v="4"/>
    <s v="DESI"/>
    <x v="1"/>
    <m/>
    <d v="2018-06-01T00:00:00"/>
    <m/>
    <m/>
    <x v="8"/>
  </r>
  <r>
    <s v="Revisar la documentación de rendición de cuentas para estandarizar"/>
    <x v="54"/>
    <x v="7"/>
    <s v="DESI -APIC"/>
    <x v="1"/>
    <s v="Gerencia GASA / Secretaría General"/>
    <d v="2018-10-01T00:00:00"/>
    <d v="2018-12-31T00:00:00"/>
    <d v="2019-02-01T00:00:00"/>
    <x v="4"/>
  </r>
  <r>
    <s v="Recopilar recomendaciones y sugerencias de las partes interesadas en las capacitaciones de rendición de cuentas"/>
    <x v="55"/>
    <x v="4"/>
    <s v="DESI"/>
    <x v="1"/>
    <m/>
    <m/>
    <m/>
    <m/>
    <x v="1"/>
  </r>
  <r>
    <s v="Incluir  en el Informe de gestión un componente de resultados de la rendición de cuentas de la vigencia anterior. "/>
    <x v="56"/>
    <x v="1"/>
    <s v="DESI"/>
    <x v="1"/>
    <m/>
    <m/>
    <m/>
    <m/>
    <x v="17"/>
  </r>
  <r>
    <s v="Incluir información de gestión e impacto de la entidad para el ciudadano o beneficiario dentro del informe de rendición de cuentas. "/>
    <x v="57"/>
    <x v="7"/>
    <s v="DESI"/>
    <x v="1"/>
    <m/>
    <d v="2018-07-01T00:00:00"/>
    <d v="2018-08-30T00:00:00"/>
    <d v="2019-04-01T00:00:00"/>
    <x v="18"/>
  </r>
  <r>
    <s v="Realizar rendición de cuentas sectoriales. "/>
    <x v="58"/>
    <x v="4"/>
    <s v="DESI"/>
    <x v="1"/>
    <m/>
    <m/>
    <m/>
    <d v="2019-01-01T00:00:00"/>
    <x v="10"/>
  </r>
  <r>
    <s v="Identificar los documentos para construir de forma colaborativa con los grupos de interés de la entidad. "/>
    <x v="59"/>
    <x v="1"/>
    <s v="DESI"/>
    <x v="1"/>
    <m/>
    <m/>
    <m/>
    <d v="2019-01-01T00:00:00"/>
    <x v="4"/>
  </r>
  <r>
    <s v="Realizar revisión para identificar los ciudadanos y organizaciones sociales involucrados en el ejercicio de Rendición de cuentas teniendo en cuenta la caracterización de ciudadanos, usuarios y grupos de interés. "/>
    <x v="60"/>
    <x v="1"/>
    <s v="APIC"/>
    <x v="5"/>
    <m/>
    <d v="2018-09-15T00:00:00"/>
    <d v="2018-10-30T00:00:00"/>
    <m/>
    <x v="1"/>
  </r>
  <r>
    <s v="Identificar para la rendición de cuentas los grupos de valor y su participación."/>
    <x v="61"/>
    <x v="7"/>
    <s v="DESI -APIC"/>
    <x v="1"/>
    <s v="Gerencia GASA / Secretaría General"/>
    <m/>
    <m/>
    <d v="2019-01-01T00:00:00"/>
    <x v="4"/>
  </r>
  <r>
    <s v="Generar un plan de mejora asociado a la gestión realizada y presentada en la rendición de cuentas. "/>
    <x v="62"/>
    <x v="4"/>
    <s v="DESI"/>
    <x v="1"/>
    <m/>
    <d v="2018-06-01T00:00:00"/>
    <d v="2018-07-31T00:00:00"/>
    <m/>
    <x v="1"/>
  </r>
  <r>
    <s v="Generar un plan de mejora asociado a la gestión realizada y presentada en la rendición de cuentas. "/>
    <x v="62"/>
    <x v="4"/>
    <s v="DESI"/>
    <x v="1"/>
    <m/>
    <d v="2018-06-01T00:00:00"/>
    <d v="2018-07-31T00:00:00"/>
    <m/>
    <x v="1"/>
  </r>
  <r>
    <s v="Generar un plan de mejora asociado a la gestión realizada y presentada en la rendición de cuentas. "/>
    <x v="62"/>
    <x v="4"/>
    <s v="DESI"/>
    <x v="1"/>
    <m/>
    <d v="2018-06-01T00:00:00"/>
    <d v="2018-07-31T00:00:00"/>
    <m/>
    <x v="1"/>
  </r>
  <r>
    <s v="Estimar el costo para la realización de las actividades asociadas a la rendición de cuentas. "/>
    <x v="63"/>
    <x v="1"/>
    <s v="APIC - DESI"/>
    <x v="5"/>
    <s v="Oficina Asesora de Planeación / Secretaría General"/>
    <m/>
    <d v="2018-08-30T00:00:00"/>
    <m/>
    <x v="1"/>
  </r>
  <r>
    <s v="Incluir dentro del contexto estratégico las debilidades, oportunidades y fortalezas para fortalecer la participación de los ejercicios de rendición de cuentas. "/>
    <x v="38"/>
    <x v="4"/>
    <s v="DESI"/>
    <x v="1"/>
    <s v="Secretaría General"/>
    <d v="2018-08-01T00:00:00"/>
    <d v="2018-08-30T00:00:00"/>
    <m/>
    <x v="1"/>
  </r>
  <r>
    <s v="Realizar la publicidad de la metodología de participación en espacios de rendición de cuentas. "/>
    <x v="64"/>
    <x v="7"/>
    <s v="DESI"/>
    <x v="1"/>
    <m/>
    <d v="2018-05-01T00:00:00"/>
    <d v="2018-06-30T00:00:00"/>
    <d v="2019-06-01T00:00:00"/>
    <x v="2"/>
  </r>
  <r>
    <s v="Actualizar las redes sociales : YouTube, Facebook y Twitter con la información para la rendición de cuentas "/>
    <x v="65"/>
    <x v="7"/>
    <s v="DESI -APIC"/>
    <x v="1"/>
    <m/>
    <d v="2018-05-01T00:00:00"/>
    <d v="2018-05-30T00:00:00"/>
    <d v="2019-06-01T00:00:00"/>
    <x v="2"/>
  </r>
  <r>
    <s v="Realizar rendición de cuentas sobre  la eficacia del Sistema de Gestión de Calidad._x000a_Determinar la frecuencia y el responsable de consolidar y presentar el informe que la alta dirección presentará."/>
    <x v="66"/>
    <x v="7"/>
    <s v="DESI"/>
    <x v="1"/>
    <s v="Responsables Directivos"/>
    <m/>
    <m/>
    <m/>
    <x v="3"/>
  </r>
  <r>
    <m/>
    <x v="0"/>
    <x v="1"/>
    <s v="APIC"/>
    <x v="2"/>
    <m/>
    <m/>
    <m/>
    <m/>
    <x v="1"/>
  </r>
  <r>
    <m/>
    <x v="22"/>
    <x v="1"/>
    <s v="CEM"/>
    <x v="3"/>
    <m/>
    <m/>
    <m/>
    <m/>
    <x v="1"/>
  </r>
  <r>
    <m/>
    <x v="0"/>
    <x v="1"/>
    <s v="APIC"/>
    <x v="5"/>
    <m/>
    <m/>
    <m/>
    <m/>
    <x v="1"/>
  </r>
  <r>
    <m/>
    <x v="0"/>
    <x v="17"/>
    <m/>
    <x v="0"/>
    <m/>
    <m/>
    <m/>
    <m/>
    <x v="1"/>
  </r>
  <r>
    <s v="Elaborar el plan institucional de capacitación teniendo en cuenta los lineamientos del DAFP"/>
    <x v="67"/>
    <x v="2"/>
    <s v="GTHU"/>
    <x v="2"/>
    <m/>
    <m/>
    <m/>
    <m/>
    <x v="1"/>
  </r>
  <r>
    <s v="Ajustar el Procedimiento Gestión de Requerimientos PQRSFD para que se contemple la descripción de acciones en caso de peticiones incompletas"/>
    <x v="68"/>
    <x v="4"/>
    <s v="APIC"/>
    <x v="2"/>
    <m/>
    <m/>
    <m/>
    <m/>
    <x v="1"/>
  </r>
  <r>
    <s v="Implementar encuestas de satisfacción a la ciudadanía_x000a_"/>
    <x v="69"/>
    <x v="4"/>
    <s v="APIC"/>
    <x v="2"/>
    <m/>
    <m/>
    <m/>
    <m/>
    <x v="19"/>
  </r>
  <r>
    <s v="Realizar una evaluación de la suficiencia de los canales de atención a la ciudadanía de la Entidad, y plan de mejoramiento."/>
    <x v="70"/>
    <x v="4"/>
    <s v="APIC"/>
    <x v="2"/>
    <m/>
    <d v="2018-08-15T00:00:00"/>
    <d v="2018-11-30T00:00:00"/>
    <m/>
    <x v="1"/>
  </r>
  <r>
    <s v="Realizar una evaluación de la suficiencia de los canales de atención a la ciudadanía de la Entidad, y plan de mejoramiento."/>
    <x v="70"/>
    <x v="4"/>
    <s v="APIC"/>
    <x v="2"/>
    <m/>
    <d v="2018-08-15T00:00:00"/>
    <d v="2018-11-30T00:00:00"/>
    <m/>
    <x v="1"/>
  </r>
  <r>
    <s v="Realizar una evaluación de la suficiencia de los canales de atención a la ciudadanía de la Entidad, y plan de mejoramiento."/>
    <x v="70"/>
    <x v="4"/>
    <s v="APIC"/>
    <x v="2"/>
    <m/>
    <d v="2018-08-15T00:00:00"/>
    <d v="2018-11-30T00:00:00"/>
    <m/>
    <x v="1"/>
  </r>
  <r>
    <s v="Realizar una evaluación de la suficiencia de los canales de atención a la ciudadanía de la Entidad, y plan de mejoramiento."/>
    <x v="70"/>
    <x v="4"/>
    <s v="APIC"/>
    <x v="2"/>
    <m/>
    <d v="2018-08-15T00:00:00"/>
    <d v="2018-11-30T00:00:00"/>
    <m/>
    <x v="1"/>
  </r>
  <r>
    <s v="Realizar una evaluación de la suficiencia de los canales de atención a la ciudadanía de la Entidad, y plan de mejoramiento."/>
    <x v="70"/>
    <x v="4"/>
    <s v="APIC"/>
    <x v="2"/>
    <m/>
    <d v="2018-08-15T00:00:00"/>
    <d v="2018-11-30T00:00:00"/>
    <m/>
    <x v="1"/>
  </r>
  <r>
    <s v="Revisar y ajustar el procedimiento de evaluación del desempeño de tal forma que se califiquen las competencias comunes a los servidores públicos"/>
    <x v="71"/>
    <x v="1"/>
    <s v="APIC - GTHU"/>
    <x v="2"/>
    <m/>
    <m/>
    <m/>
    <m/>
    <x v="10"/>
  </r>
  <r>
    <s v="Presentar informes semestrales de seguimiento a la gestión de servicio a la ciudadanía"/>
    <x v="72"/>
    <x v="8"/>
    <s v="APIC - CEM"/>
    <x v="3"/>
    <s v="Secretaría General"/>
    <m/>
    <m/>
    <d v="2019-01-01T00:00:00"/>
    <x v="20"/>
  </r>
  <r>
    <s v="Realizar una revisión del manual de atención a la ciudadanía, para determinar los mecanismo de atención a población preferente."/>
    <x v="73"/>
    <x v="2"/>
    <s v="APIC"/>
    <x v="2"/>
    <m/>
    <m/>
    <m/>
    <m/>
    <x v="10"/>
  </r>
  <r>
    <s v="Revisar y ajustar la estructura por procesos de tal manera que se logre tener una visión general del quehacer institucional."/>
    <x v="74"/>
    <x v="4"/>
    <s v="DESI"/>
    <x v="1"/>
    <s v="Responsables Directivos"/>
    <m/>
    <m/>
    <m/>
    <x v="1"/>
  </r>
  <r>
    <s v="Realizar una revisión de la política de tratamiento de datos personales aplicable en la Entidad y ajustar según corresponda."/>
    <x v="47"/>
    <x v="18"/>
    <s v="APIC - GDO - EGTI"/>
    <x v="2"/>
    <m/>
    <d v="2018-09-01T00:00:00"/>
    <d v="2018-11-30T00:00:00"/>
    <m/>
    <x v="15"/>
  </r>
  <r>
    <s v="Realizar una revisión de la política de tratamiento de datos personales aplicable en la Entidad y ajustar según corresponda."/>
    <x v="47"/>
    <x v="18"/>
    <s v="APIC - GDO - EGTI"/>
    <x v="2"/>
    <m/>
    <d v="2018-09-01T00:00:00"/>
    <d v="2018-11-30T00:00:00"/>
    <m/>
    <x v="15"/>
  </r>
  <r>
    <s v="Realizar una revisión de la política de tratamiento de datos personales aplicable en la Entidad y ajustar según corresponda."/>
    <x v="47"/>
    <x v="18"/>
    <s v="APIC - GDO - EGTI"/>
    <x v="2"/>
    <m/>
    <d v="2018-09-01T00:00:00"/>
    <d v="2018-11-30T00:00:00"/>
    <m/>
    <x v="15"/>
  </r>
  <r>
    <s v="Realizar la revisión y ajuste del procedimiento &quot; APIC-PR-001-V9 Procedimiento Gestión de Requerimientos PQRSFD&quot;, con el fin de incluir de ser necesario las acciones a tomar en caso de configurarse el desistimiento tácito"/>
    <x v="75"/>
    <x v="5"/>
    <s v="APIC - JUR"/>
    <x v="2"/>
    <m/>
    <m/>
    <m/>
    <m/>
    <x v="4"/>
  </r>
  <r>
    <s v="Elaborar y documentar la caracterización de  ciudadanos, usuarios o grupos de interés atendidos"/>
    <x v="39"/>
    <x v="4"/>
    <s v="TODOS"/>
    <x v="5"/>
    <m/>
    <m/>
    <m/>
    <m/>
    <x v="21"/>
  </r>
  <r>
    <m/>
    <x v="0"/>
    <x v="1"/>
    <s v="APIC"/>
    <x v="2"/>
    <m/>
    <m/>
    <m/>
    <m/>
    <x v="1"/>
  </r>
  <r>
    <m/>
    <x v="0"/>
    <x v="19"/>
    <m/>
    <x v="0"/>
    <m/>
    <m/>
    <m/>
    <m/>
    <x v="1"/>
  </r>
  <r>
    <s v="Realizar evaluación de clima laboral y realizar una estrategia de intervención"/>
    <x v="76"/>
    <x v="1"/>
    <s v="GTHU"/>
    <x v="2"/>
    <m/>
    <d v="2018-08-01T00:00:00"/>
    <d v="2018-12-31T00:00:00"/>
    <m/>
    <x v="7"/>
  </r>
  <r>
    <s v="Realizar evaluación de clima laboral y realizar una estrategia de intervención"/>
    <x v="76"/>
    <x v="16"/>
    <s v="GTHU"/>
    <x v="2"/>
    <m/>
    <m/>
    <m/>
    <m/>
    <x v="7"/>
  </r>
  <r>
    <s v="Realizar evaluación de clima laboral y realizar una estrategia de intervención"/>
    <x v="76"/>
    <x v="16"/>
    <s v="GTHU"/>
    <x v="2"/>
    <m/>
    <m/>
    <m/>
    <m/>
    <x v="7"/>
  </r>
  <r>
    <s v="Elaborar e implementar el plan de bienestar e incentivos"/>
    <x v="77"/>
    <x v="4"/>
    <s v="GTHU"/>
    <x v="2"/>
    <m/>
    <d v="2018-03-01T00:00:00"/>
    <d v="2018-12-30T00:00:00"/>
    <m/>
    <x v="1"/>
  </r>
  <r>
    <s v="Elaborar e implementar el plan de bienestar e incentivos"/>
    <x v="77"/>
    <x v="4"/>
    <s v="GTHU"/>
    <x v="2"/>
    <m/>
    <d v="2018-03-01T00:00:00"/>
    <d v="2018-12-30T00:00:00"/>
    <m/>
    <x v="1"/>
  </r>
  <r>
    <s v="Elaborar e implementar el plan de bienestar e incentivos"/>
    <x v="77"/>
    <x v="20"/>
    <s v="GTHU"/>
    <x v="2"/>
    <m/>
    <m/>
    <m/>
    <m/>
    <x v="22"/>
  </r>
  <r>
    <s v="Implementar un plan de acción relacionado con la socialización del código de integridad"/>
    <x v="3"/>
    <x v="21"/>
    <s v="CODI - GTHU - CEM"/>
    <x v="2"/>
    <m/>
    <m/>
    <m/>
    <m/>
    <x v="1"/>
  </r>
  <r>
    <s v="Prever en el Plan de Bienestar las actividades definidas por el DAFP para el día del servidor público."/>
    <x v="78"/>
    <x v="1"/>
    <s v="GTHU"/>
    <x v="2"/>
    <m/>
    <m/>
    <m/>
    <d v="2019-01-01T00:00:00"/>
    <x v="23"/>
  </r>
  <r>
    <s v="Elaborar el plan institucional de capacitación teniendo en cuenta los lineamientos del DAFP"/>
    <x v="67"/>
    <x v="2"/>
    <s v="GTHU"/>
    <x v="2"/>
    <m/>
    <m/>
    <m/>
    <m/>
    <x v="1"/>
  </r>
  <r>
    <s v="Elaborar el plan institucional de capacitación teniendo en cuenta los lineamientos del DAFP"/>
    <x v="67"/>
    <x v="2"/>
    <s v="GTHU"/>
    <x v="2"/>
    <m/>
    <m/>
    <m/>
    <m/>
    <x v="1"/>
  </r>
  <r>
    <s v="Recoger buenas prácticas de otras entidades e incorporar en el plan de bienestar e incentivos"/>
    <x v="79"/>
    <x v="4"/>
    <s v="GTHU"/>
    <x v="2"/>
    <m/>
    <m/>
    <m/>
    <m/>
    <x v="10"/>
  </r>
  <r>
    <s v="Elaborar y documentar la caracterización de las partes interesadas de talento humano (Colaboradores)"/>
    <x v="80"/>
    <x v="22"/>
    <s v="EGTI / GTHU"/>
    <x v="2"/>
    <m/>
    <m/>
    <m/>
    <m/>
    <x v="7"/>
  </r>
  <r>
    <s v="Elaborar y documentar la caracterización de las partes interesadas de talento humano (Colaboradores)"/>
    <x v="80"/>
    <x v="22"/>
    <s v="EGTI / GTHU"/>
    <x v="2"/>
    <m/>
    <m/>
    <m/>
    <m/>
    <x v="7"/>
  </r>
  <r>
    <s v="Elaborar y documentar la caracterización de las partes interesadas de talento humano (Colaboradores)"/>
    <x v="81"/>
    <x v="22"/>
    <s v="GTHU - GCON"/>
    <x v="2"/>
    <m/>
    <m/>
    <m/>
    <m/>
    <x v="7"/>
  </r>
  <r>
    <s v="Elaborar y documentar la caracterización de las partes interesadas de talento humano (Colaboradores)"/>
    <x v="81"/>
    <x v="22"/>
    <s v="GTHU - GCON"/>
    <x v="2"/>
    <m/>
    <d v="2018-08-15T00:00:00"/>
    <d v="2018-10-30T00:00:00"/>
    <m/>
    <x v="7"/>
  </r>
  <r>
    <s v="Elaborar y documentar la caracterización de las partes interesadas de talento humano (Colaboradores)"/>
    <x v="81"/>
    <x v="22"/>
    <s v="GTHU - GCON"/>
    <x v="2"/>
    <m/>
    <d v="2018-08-15T00:00:00"/>
    <d v="2018-10-30T00:00:00"/>
    <m/>
    <x v="7"/>
  </r>
  <r>
    <s v="Elaborar y documentar la caracterización de las partes interesadas de talento humano (Colaboradores)"/>
    <x v="81"/>
    <x v="22"/>
    <s v="GTHU - GCON"/>
    <x v="2"/>
    <m/>
    <d v="2018-08-15T00:00:00"/>
    <d v="2018-10-30T00:00:00"/>
    <m/>
    <x v="7"/>
  </r>
  <r>
    <s v="Elaborar y documentar la caracterización de las partes interesadas de talento humano (Colaboradores)"/>
    <x v="81"/>
    <x v="22"/>
    <s v="GTHU - GCON"/>
    <x v="2"/>
    <m/>
    <d v="2018-08-15T00:00:00"/>
    <d v="2018-10-30T00:00:00"/>
    <m/>
    <x v="12"/>
  </r>
  <r>
    <s v="Elaborar y documentar la caracterización de las partes interesadas de talento humano (Colaboradores)"/>
    <x v="81"/>
    <x v="22"/>
    <s v="GTHU - GCON"/>
    <x v="2"/>
    <m/>
    <d v="2018-08-15T00:00:00"/>
    <d v="2018-10-30T00:00:00"/>
    <m/>
    <x v="1"/>
  </r>
  <r>
    <s v="Elaborar y documentar la caracterización de las partes interesadas de talento humano (Colaboradores)"/>
    <x v="81"/>
    <x v="22"/>
    <s v="GTHU - GCON"/>
    <x v="2"/>
    <m/>
    <d v="2018-08-15T00:00:00"/>
    <d v="2018-10-30T00:00:00"/>
    <m/>
    <x v="4"/>
  </r>
  <r>
    <s v="Realizar la revisión y estudio de la planta de personal de la Entidad, acorde con las necesidades."/>
    <x v="12"/>
    <x v="1"/>
    <s v="GTHU"/>
    <x v="2"/>
    <m/>
    <m/>
    <m/>
    <m/>
    <x v="2"/>
  </r>
  <r>
    <s v="Incluir en el PIC el desarrollar actividades para la transferencia de conocimientos"/>
    <x v="82"/>
    <x v="22"/>
    <s v="GTHU"/>
    <x v="2"/>
    <m/>
    <m/>
    <m/>
    <m/>
    <x v="7"/>
  </r>
  <r>
    <s v="Diseñar un programa de inducción y reinducción"/>
    <x v="6"/>
    <x v="2"/>
    <s v="GTHU"/>
    <x v="2"/>
    <m/>
    <m/>
    <m/>
    <m/>
    <x v="5"/>
  </r>
  <r>
    <s v="Diseñar un programa de inducción y reinducción"/>
    <x v="6"/>
    <x v="2"/>
    <s v="GTHU"/>
    <x v="2"/>
    <m/>
    <m/>
    <m/>
    <m/>
    <x v="5"/>
  </r>
  <r>
    <s v="Diseñar un programa de inducción y reinducción"/>
    <x v="6"/>
    <x v="2"/>
    <s v="GTHU"/>
    <x v="2"/>
    <m/>
    <m/>
    <m/>
    <m/>
    <x v="5"/>
  </r>
  <r>
    <s v="Revisar y ajustar el manual de funciones de la Entidad"/>
    <x v="83"/>
    <x v="23"/>
    <s v="GTHU"/>
    <x v="2"/>
    <m/>
    <m/>
    <m/>
    <m/>
    <x v="24"/>
  </r>
  <r>
    <s v="Actualizar el normograma (nacional y distrital) "/>
    <x v="84"/>
    <x v="4"/>
    <s v="JUR - GTHU - GCON"/>
    <x v="4"/>
    <s v="Responsables Directivos"/>
    <m/>
    <m/>
    <m/>
    <x v="1"/>
  </r>
  <r>
    <s v="Construir un plan estratégico de Talento Humano, a partir del plan de acción del área"/>
    <x v="85"/>
    <x v="1"/>
    <s v="GTHU"/>
    <x v="2"/>
    <m/>
    <m/>
    <m/>
    <m/>
    <x v="10"/>
  </r>
  <r>
    <s v="Realizar  ejercicios de participación con los diferentes grupos focales para revisar la plataforma estratégica y las políticas de operación "/>
    <x v="38"/>
    <x v="4"/>
    <s v="DESI- CEM"/>
    <x v="1"/>
    <s v="Responsables Directivos"/>
    <m/>
    <m/>
    <m/>
    <x v="1"/>
  </r>
  <r>
    <s v="Elaborar el procedimiento de evaluación y seguimiento al desempeño de los colaboradores de la Entidad."/>
    <x v="86"/>
    <x v="7"/>
    <s v="GTHU"/>
    <x v="2"/>
    <m/>
    <m/>
    <m/>
    <m/>
    <x v="25"/>
  </r>
  <r>
    <s v="Elaborar el procedimiento de evaluación y seguimiento al desempeño de los colaboradores de la Entidad."/>
    <x v="86"/>
    <x v="7"/>
    <s v="GTHU"/>
    <x v="2"/>
    <m/>
    <m/>
    <m/>
    <m/>
    <x v="25"/>
  </r>
  <r>
    <s v="Elaborar el procedimiento de evaluación y seguimiento al desempeño de los colaboradores de la Entidad."/>
    <x v="86"/>
    <x v="7"/>
    <s v="GTHU"/>
    <x v="2"/>
    <m/>
    <m/>
    <m/>
    <m/>
    <x v="25"/>
  </r>
  <r>
    <s v="Definir un Procedimiento de actualización del perfil de los funcionarios y colaboradores de la Entidad"/>
    <x v="87"/>
    <x v="1"/>
    <s v="GTHU - GCON"/>
    <x v="2"/>
    <m/>
    <m/>
    <m/>
    <m/>
    <x v="7"/>
  </r>
  <r>
    <s v="Revisar y ajustar el procedimiento de acuerdos de gestión para directivos que incluya la adopción mediante acto administrativo"/>
    <x v="88"/>
    <x v="1"/>
    <s v="GTHU"/>
    <x v="2"/>
    <m/>
    <d v="2018-09-01T00:00:00"/>
    <d v="2018-11-30T00:00:00"/>
    <m/>
    <x v="4"/>
  </r>
  <r>
    <s v="Definir y ajustar el procedimiento de retiro de empleados de la Entidad"/>
    <x v="88"/>
    <x v="4"/>
    <s v="GTHU"/>
    <x v="2"/>
    <m/>
    <d v="2018-09-01T00:00:00"/>
    <d v="2018-11-30T00:00:00"/>
    <m/>
    <x v="1"/>
  </r>
  <r>
    <s v="Revisar y ajustar el procedimiento de acuerdos de gestión para directivos"/>
    <x v="88"/>
    <x v="1"/>
    <s v="GTHU"/>
    <x v="2"/>
    <m/>
    <d v="2018-09-01T00:00:00"/>
    <d v="2018-11-30T00:00:00"/>
    <m/>
    <x v="4"/>
  </r>
  <r>
    <s v="Definir y ajustar el procedimiento de retiro de empleados de la Entidad"/>
    <x v="88"/>
    <x v="4"/>
    <s v="GTHU"/>
    <x v="2"/>
    <m/>
    <d v="2018-09-01T00:00:00"/>
    <d v="2018-11-30T00:00:00"/>
    <m/>
    <x v="1"/>
  </r>
  <r>
    <s v="Definir un procedimiento de talento humano frente a las capacitaciones, su evaluación y la gestión del conocimiento derivada de ellas."/>
    <x v="89"/>
    <x v="1"/>
    <s v="GTHU"/>
    <x v="2"/>
    <m/>
    <d v="2018-08-15T00:00:00"/>
    <d v="2018-11-30T00:00:00"/>
    <m/>
    <x v="4"/>
  </r>
  <r>
    <s v="Definir y adoptar exámenes de competencias básicas para candidatos a cubrir vacantes temporales o de libre nombramiento y remoción. "/>
    <x v="90"/>
    <x v="1"/>
    <s v="GTHU"/>
    <x v="2"/>
    <m/>
    <m/>
    <m/>
    <d v="2018-03-01T00:00:00"/>
    <x v="2"/>
  </r>
  <r>
    <s v="Definir y adoptar exámenes de competencias básicas para candidatos a cubrir vacantes temporales o de libre nombramiento y remoción. "/>
    <x v="90"/>
    <x v="1"/>
    <s v="GTHU"/>
    <x v="2"/>
    <m/>
    <m/>
    <m/>
    <d v="2018-03-01T00:00:00"/>
    <x v="2"/>
  </r>
  <r>
    <s v="Definir y adoptar exámenes de competencias básicas para candidatos a cubrir vacantes temporales o de libre nombramiento y remoción. "/>
    <x v="90"/>
    <x v="1"/>
    <s v="GTHU"/>
    <x v="2"/>
    <m/>
    <m/>
    <m/>
    <d v="2018-03-01T00:00:00"/>
    <x v="2"/>
  </r>
  <r>
    <s v="Construir un programa de entorno laboral saludable"/>
    <x v="91"/>
    <x v="16"/>
    <s v="GTHU"/>
    <x v="2"/>
    <m/>
    <m/>
    <m/>
    <m/>
    <x v="1"/>
  </r>
  <r>
    <s v="Evaluar la posibilidad de implementar un proyecto de teletrabajo en la Entidad."/>
    <x v="92"/>
    <x v="4"/>
    <s v="GTHU"/>
    <x v="2"/>
    <m/>
    <m/>
    <m/>
    <m/>
    <x v="1"/>
  </r>
  <r>
    <s v="Realizar socializaciones  entorno a los  acuerdos de gestión implementando la normatividad vigente y haciendo las capacitaciones correspondientes"/>
    <x v="93"/>
    <x v="4"/>
    <s v="GTHU"/>
    <x v="2"/>
    <m/>
    <m/>
    <m/>
    <m/>
    <x v="1"/>
  </r>
  <r>
    <s v="Dotar a los trabajadores de vestido y calzado de labor en la entidad"/>
    <x v="94"/>
    <x v="4"/>
    <s v="GTHU"/>
    <x v="2"/>
    <m/>
    <m/>
    <m/>
    <m/>
    <x v="1"/>
  </r>
  <r>
    <m/>
    <x v="0"/>
    <x v="1"/>
    <s v="GTHU"/>
    <x v="2"/>
    <m/>
    <m/>
    <m/>
    <m/>
    <x v="1"/>
  </r>
  <r>
    <s v="contrato para la organización de historias laborales"/>
    <x v="0"/>
    <x v="7"/>
    <s v="GTHU"/>
    <x v="2"/>
    <m/>
    <m/>
    <m/>
    <m/>
    <x v="14"/>
  </r>
  <r>
    <m/>
    <x v="0"/>
    <x v="1"/>
    <s v="GTHU"/>
    <x v="2"/>
    <m/>
    <m/>
    <m/>
    <m/>
    <x v="1"/>
  </r>
  <r>
    <m/>
    <x v="0"/>
    <x v="1"/>
    <s v="GTHU"/>
    <x v="2"/>
    <m/>
    <m/>
    <m/>
    <m/>
    <x v="1"/>
  </r>
  <r>
    <m/>
    <x v="0"/>
    <x v="1"/>
    <s v="GTHU"/>
    <x v="2"/>
    <m/>
    <m/>
    <m/>
    <m/>
    <x v="1"/>
  </r>
  <r>
    <m/>
    <x v="0"/>
    <x v="1"/>
    <s v="GTHU"/>
    <x v="2"/>
    <m/>
    <m/>
    <m/>
    <m/>
    <x v="1"/>
  </r>
  <r>
    <m/>
    <x v="0"/>
    <x v="1"/>
    <s v="GTHU"/>
    <x v="2"/>
    <m/>
    <m/>
    <m/>
    <m/>
    <x v="1"/>
  </r>
  <r>
    <m/>
    <x v="0"/>
    <x v="1"/>
    <s v="GTHU"/>
    <x v="2"/>
    <m/>
    <m/>
    <m/>
    <m/>
    <x v="1"/>
  </r>
  <r>
    <m/>
    <x v="0"/>
    <x v="24"/>
    <m/>
    <x v="0"/>
    <m/>
    <m/>
    <m/>
    <m/>
    <x v="1"/>
  </r>
  <r>
    <s v="Incluir en la revisión por la Dirección el resultado del informe de PQR con el fin de comprenderlas, atenderlas y prevenir que se repitan. "/>
    <x v="95"/>
    <x v="7"/>
    <s v="DESI - CEM"/>
    <x v="1"/>
    <s v="Oficina de Control Interno / Responsables Directivos"/>
    <d v="2018-07-18T00:00:00"/>
    <d v="2018-07-31T00:00:00"/>
    <m/>
    <x v="6"/>
  </r>
  <r>
    <s v="Implementar el Registro de activos de información a través de acto administrativo. "/>
    <x v="96"/>
    <x v="16"/>
    <s v="GDO "/>
    <x v="2"/>
    <m/>
    <m/>
    <d v="2018-12-31T00:00:00"/>
    <m/>
    <x v="1"/>
  </r>
  <r>
    <s v="Aprobar el programa de gestión documental a través de acto administrativo."/>
    <x v="97"/>
    <x v="5"/>
    <s v="GDO "/>
    <x v="2"/>
    <m/>
    <d v="2018-08-15T00:00:00"/>
    <d v="2018-12-31T00:00:00"/>
    <m/>
    <x v="1"/>
  </r>
  <r>
    <s v="Implementar por medio de acto administrativo el esquema de publicación de la entidad. _x000a_JUR Revisión del Acto administrativo respectivo elaborado por el área correspondiente "/>
    <x v="98"/>
    <x v="1"/>
    <s v="DESI - GDO -JUR"/>
    <x v="1"/>
    <s v="Oficina Asesora Jurídica "/>
    <m/>
    <m/>
    <d v="2019-02-01T00:00:00"/>
    <x v="26"/>
  </r>
  <r>
    <s v="Realizar la aprobación del índice de información clasificada y reservada a través de acto administrativo. "/>
    <x v="99"/>
    <x v="1"/>
    <s v="GDO "/>
    <x v="2"/>
    <s v="Oficina Asesora de Planeación"/>
    <m/>
    <m/>
    <d v="2019-03-01T00:00:00"/>
    <x v="27"/>
  </r>
  <r>
    <s v="Realizar publicación de datos abiertos en el sitio web www.datos.gov.co"/>
    <x v="100"/>
    <x v="7"/>
    <s v="DESI - EGTI"/>
    <x v="1"/>
    <s v="Secretaría General"/>
    <d v="2018-09-01T00:00:00"/>
    <d v="2018-12-31T00:00:00"/>
    <d v="2019-02-01T00:00:00"/>
    <x v="28"/>
  </r>
  <r>
    <s v="Traducir los documentos de gestión en lenguas de comunidades indígenas. "/>
    <x v="101"/>
    <x v="1"/>
    <s v="GDO - DESI"/>
    <x v="2"/>
    <s v="Oficina Asesora de Planeación "/>
    <m/>
    <m/>
    <d v="2019-06-30T00:00:00"/>
    <x v="16"/>
  </r>
  <r>
    <s v="Visibilizar y actualizar en la página web un enlace que conduzca al SDQS &quot;Bogotá te escucha&quot;, así como la información requerida para la ciudadanía, como canal oficial de interposición de PQRS."/>
    <x v="102"/>
    <x v="4"/>
    <s v="APIC - CODI "/>
    <x v="2"/>
    <m/>
    <m/>
    <m/>
    <m/>
    <x v="1"/>
  </r>
  <r>
    <s v="Realizar una evaluación de la suficiencia de los canales de atención a la ciudadanía de la Entidad, y plan de mejoramiento."/>
    <x v="70"/>
    <x v="4"/>
    <s v="APIC"/>
    <x v="2"/>
    <m/>
    <d v="2018-08-15T00:00:00"/>
    <d v="2018-11-30T00:00:00"/>
    <m/>
    <x v="1"/>
  </r>
  <r>
    <s v="Diseñar un programa de inducción y reinducción"/>
    <x v="6"/>
    <x v="2"/>
    <s v="GTHU"/>
    <x v="2"/>
    <m/>
    <m/>
    <m/>
    <m/>
    <x v="5"/>
  </r>
  <r>
    <s v="Realizar seguimiento a la atención de PQRS en los tiempos definidos en la ley 1755 de 2015"/>
    <x v="103"/>
    <x v="4"/>
    <s v="APIC - JUR "/>
    <x v="4"/>
    <s v="Secretaría General"/>
    <m/>
    <m/>
    <m/>
    <x v="1"/>
  </r>
  <r>
    <s v="Revisión de las alianzas existentes con los ciudadanos y organizaciones de la sociedad civil"/>
    <x v="104"/>
    <x v="1"/>
    <s v="APIC - DESI"/>
    <x v="5"/>
    <s v="Oficina Asesora de Planeación / Secretaría General"/>
    <d v="2018-08-09T00:00:00"/>
    <d v="2018-10-30T00:00:00"/>
    <m/>
    <x v="1"/>
  </r>
  <r>
    <s v="Sensibilizar a todos los colaboradores sobre ejercicio que desempeña la entidad en la estructura de la Administración Pública"/>
    <x v="105"/>
    <x v="2"/>
    <s v="APIC - DESI - GTHU "/>
    <x v="2"/>
    <m/>
    <d v="2018-06-01T00:00:00"/>
    <d v="2018-12-31T00:00:00"/>
    <m/>
    <x v="1"/>
  </r>
  <r>
    <s v="Realizar sensibilizaciones sobre transparencia y el acceso a la información en toda la entidad. "/>
    <x v="106"/>
    <x v="1"/>
    <s v="DESI"/>
    <x v="1"/>
    <s v="Secretaría General"/>
    <m/>
    <m/>
    <d v="2019-06-01T00:00:00"/>
    <x v="18"/>
  </r>
  <r>
    <s v="Formular los planes proyectos o programas de la entidad  con los ciudadanos y partes interesadas."/>
    <x v="107"/>
    <x v="1"/>
    <s v="APIC - DESI"/>
    <x v="2"/>
    <s v="Oficina Asesora de Planeación "/>
    <d v="2018-10-01T00:00:00"/>
    <m/>
    <m/>
    <x v="12"/>
  </r>
  <r>
    <s v="Realizar una revisión de la política de tratamiento de datos personales aplicable en la Entidad y ajustar según corresponda."/>
    <x v="47"/>
    <x v="18"/>
    <s v="APIC - GDO - EGTI"/>
    <x v="2"/>
    <m/>
    <d v="2018-09-01T00:00:00"/>
    <d v="2018-09-30T00:00:00"/>
    <m/>
    <x v="15"/>
  </r>
  <r>
    <s v="Revisión, actualización y socialización de las políticas de seguridad de la información."/>
    <x v="108"/>
    <x v="8"/>
    <s v="EGTI"/>
    <x v="2"/>
    <m/>
    <d v="2018-08-15T00:00:00"/>
    <d v="2018-12-31T00:00:00"/>
    <m/>
    <x v="15"/>
  </r>
  <r>
    <s v="Definir un procedimiento de entrega de cargo que incluya actividades de empalme."/>
    <x v="109"/>
    <x v="4"/>
    <s v="GTHU"/>
    <x v="2"/>
    <m/>
    <m/>
    <m/>
    <m/>
    <x v="1"/>
  </r>
  <r>
    <s v="Definir un procedimiento de talento humano frente a las capacitaciones, su evaluación y la gestión del conocimiento derivada de ellas."/>
    <x v="110"/>
    <x v="1"/>
    <s v="GTHU"/>
    <x v="2"/>
    <m/>
    <m/>
    <m/>
    <m/>
    <x v="7"/>
  </r>
  <r>
    <s v="Publicar la información de rendición de cuentas clara, oportuna, relevante, confiable en todos los canales de comunicación de la entidad. "/>
    <x v="111"/>
    <x v="1"/>
    <s v="DESI"/>
    <x v="1"/>
    <s v="Secretaría General"/>
    <m/>
    <m/>
    <d v="2019-01-31T00:00:00"/>
    <x v="4"/>
  </r>
  <r>
    <s v="Elaborar y documentar la caracterización de la población usuaria de bienes y servicios."/>
    <x v="39"/>
    <x v="4"/>
    <s v="TODOS"/>
    <x v="5"/>
    <m/>
    <m/>
    <m/>
    <m/>
    <x v="21"/>
  </r>
  <r>
    <s v="Elaborar y documentar la caracterización de los usuarios y necesidades asociados a los bienes y servicios de la entidad."/>
    <x v="39"/>
    <x v="4"/>
    <s v="TODOS"/>
    <x v="5"/>
    <m/>
    <m/>
    <m/>
    <m/>
    <x v="21"/>
  </r>
  <r>
    <s v="Realizar videos de señas sobre la información cargada en la pagina web de la entidad. "/>
    <x v="112"/>
    <x v="1"/>
    <s v="APIC - DESI"/>
    <x v="2"/>
    <m/>
    <m/>
    <m/>
    <d v="2019-06-30T00:00:00"/>
    <x v="16"/>
  </r>
  <r>
    <m/>
    <x v="0"/>
    <x v="4"/>
    <s v="APIC "/>
    <x v="2"/>
    <m/>
    <m/>
    <m/>
    <m/>
    <x v="1"/>
  </r>
  <r>
    <m/>
    <x v="0"/>
    <x v="25"/>
    <m/>
    <x v="0"/>
    <m/>
    <m/>
    <m/>
    <m/>
    <x v="1"/>
  </r>
  <r>
    <s v="Realizar ajustes al Plan Anticorrupción y de Atención al Ciudadano de acuerdo a las observaciones del seguimiento"/>
    <x v="113"/>
    <x v="4"/>
    <s v="DESI"/>
    <x v="1"/>
    <m/>
    <m/>
    <m/>
    <m/>
    <x v="8"/>
  </r>
  <r>
    <m/>
    <x v="0"/>
    <x v="4"/>
    <m/>
    <x v="0"/>
    <m/>
    <m/>
    <m/>
    <m/>
    <x v="1"/>
  </r>
  <r>
    <m/>
    <x v="0"/>
    <x v="26"/>
    <m/>
    <x v="0"/>
    <m/>
    <m/>
    <m/>
    <m/>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7"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4:A5" firstHeaderRow="1" firstDataRow="1" firstDataCol="0" rowPageCount="1" colPageCount="1"/>
  <pivotFields count="6">
    <pivotField showAll="0"/>
    <pivotField dataField="1" showAll="0"/>
    <pivotField axis="axisPage" multipleItemSelectionAllowed="1" showAll="0">
      <items count="64">
        <item x="2"/>
        <item m="1" x="37"/>
        <item x="4"/>
        <item m="1" x="61"/>
        <item m="1" x="59"/>
        <item m="1" x="60"/>
        <item m="1" x="58"/>
        <item m="1" x="44"/>
        <item m="1" x="33"/>
        <item m="1" x="56"/>
        <item x="21"/>
        <item m="1" x="36"/>
        <item m="1" x="51"/>
        <item x="8"/>
        <item h="1" m="1" x="62"/>
        <item m="1" x="39"/>
        <item x="14"/>
        <item x="3"/>
        <item x="19"/>
        <item x="27"/>
        <item h="1" x="1"/>
        <item h="1" x="0"/>
        <item m="1" x="57"/>
        <item h="1" m="1" x="40"/>
        <item h="1" x="11"/>
        <item h="1" m="1" x="34"/>
        <item h="1" m="1" x="54"/>
        <item h="1" x="10"/>
        <item h="1" m="1" x="50"/>
        <item h="1" m="1" x="47"/>
        <item h="1" x="12"/>
        <item h="1" x="18"/>
        <item h="1" m="1" x="43"/>
        <item h="1" m="1" x="32"/>
        <item h="1" x="24"/>
        <item h="1" m="1" x="53"/>
        <item h="1" m="1" x="45"/>
        <item h="1" x="30"/>
        <item h="1" m="1" x="42"/>
        <item h="1" m="1" x="48"/>
        <item h="1" m="1" x="38"/>
        <item h="1" x="5"/>
        <item h="1" m="1" x="49"/>
        <item h="1" x="9"/>
        <item h="1" m="1" x="52"/>
        <item h="1" m="1" x="46"/>
        <item h="1" x="16"/>
        <item h="1" x="17"/>
        <item h="1" x="6"/>
        <item h="1" x="20"/>
        <item h="1" x="22"/>
        <item h="1" m="1" x="35"/>
        <item h="1" x="25"/>
        <item h="1" x="26"/>
        <item h="1" m="1" x="55"/>
        <item h="1" x="29"/>
        <item h="1" x="23"/>
        <item h="1" x="7"/>
        <item h="1" m="1" x="41"/>
        <item h="1" x="13"/>
        <item h="1" x="15"/>
        <item h="1" x="28"/>
        <item h="1" x="31"/>
        <item t="default"/>
      </items>
    </pivotField>
    <pivotField showAll="0"/>
    <pivotField showAll="0"/>
    <pivotField showAll="0"/>
  </pivotFields>
  <rowItems count="1">
    <i/>
  </rowItems>
  <colItems count="1">
    <i/>
  </colItems>
  <pageFields count="1">
    <pageField fld="2" hier="-1"/>
  </pageFields>
  <dataFields count="1">
    <dataField name="Cuenta de PRODUCTO ESPERADO" fld="1" subtotal="count" baseField="0" baseItem="0"/>
  </dataFields>
  <formats count="2">
    <format dxfId="63">
      <pivotArea field="2" type="button" dataOnly="0" labelOnly="1" outline="0" axis="axisPage" fieldPosition="0"/>
    </format>
    <format dxfId="62">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TablaDinámica8"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29:B82" firstHeaderRow="1" firstDataRow="1" firstDataCol="1" rowPageCount="1" colPageCount="1"/>
  <pivotFields count="6">
    <pivotField showAll="0"/>
    <pivotField axis="axisRow" dataField="1" showAll="0">
      <items count="118">
        <item x="39"/>
        <item x="37"/>
        <item x="47"/>
        <item m="1" x="91"/>
        <item m="1" x="110"/>
        <item x="54"/>
        <item x="58"/>
        <item x="51"/>
        <item x="40"/>
        <item x="13"/>
        <item m="1" x="96"/>
        <item x="83"/>
        <item x="25"/>
        <item m="1" x="101"/>
        <item m="1" x="114"/>
        <item m="1" x="113"/>
        <item m="1" x="104"/>
        <item x="61"/>
        <item x="69"/>
        <item m="1" x="94"/>
        <item x="60"/>
        <item x="36"/>
        <item x="71"/>
        <item x="81"/>
        <item x="43"/>
        <item x="45"/>
        <item x="77"/>
        <item x="8"/>
        <item x="55"/>
        <item x="86"/>
        <item x="44"/>
        <item x="29"/>
        <item x="85"/>
        <item x="28"/>
        <item x="82"/>
        <item x="24"/>
        <item m="1" x="116"/>
        <item x="27"/>
        <item x="73"/>
        <item x="26"/>
        <item m="1" x="97"/>
        <item x="11"/>
        <item x="19"/>
        <item m="1" x="115"/>
        <item m="1" x="98"/>
        <item x="16"/>
        <item x="70"/>
        <item m="1" x="106"/>
        <item x="6"/>
        <item x="3"/>
        <item m="1" x="102"/>
        <item x="46"/>
        <item x="12"/>
        <item x="1"/>
        <item x="20"/>
        <item x="21"/>
        <item x="31"/>
        <item x="57"/>
        <item x="68"/>
        <item x="7"/>
        <item x="72"/>
        <item x="50"/>
        <item x="49"/>
        <item x="52"/>
        <item m="1" x="108"/>
        <item x="76"/>
        <item x="2"/>
        <item x="63"/>
        <item m="1" x="100"/>
        <item x="38"/>
        <item x="41"/>
        <item x="14"/>
        <item m="1" x="93"/>
        <item x="23"/>
        <item x="64"/>
        <item m="1" x="109"/>
        <item x="4"/>
        <item x="35"/>
        <item x="62"/>
        <item x="0"/>
        <item m="1" x="103"/>
        <item m="1" x="99"/>
        <item x="17"/>
        <item m="1" x="105"/>
        <item x="33"/>
        <item x="34"/>
        <item m="1" x="95"/>
        <item x="74"/>
        <item x="75"/>
        <item x="78"/>
        <item m="1" x="92"/>
        <item x="18"/>
        <item x="30"/>
        <item x="48"/>
        <item x="66"/>
        <item x="67"/>
        <item x="9"/>
        <item x="32"/>
        <item x="53"/>
        <item x="65"/>
        <item x="79"/>
        <item x="80"/>
        <item x="87"/>
        <item x="88"/>
        <item x="89"/>
        <item m="1" x="112"/>
        <item x="56"/>
        <item m="1" x="90"/>
        <item m="1" x="111"/>
        <item x="10"/>
        <item x="22"/>
        <item m="1" x="107"/>
        <item x="5"/>
        <item x="84"/>
        <item x="15"/>
        <item x="42"/>
        <item x="59"/>
        <item t="default"/>
      </items>
    </pivotField>
    <pivotField axis="axisPage" multipleItemSelectionAllowed="1" showAll="0">
      <items count="64">
        <item x="2"/>
        <item m="1" x="37"/>
        <item x="4"/>
        <item m="1" x="61"/>
        <item m="1" x="59"/>
        <item m="1" x="60"/>
        <item m="1" x="58"/>
        <item m="1" x="44"/>
        <item m="1" x="33"/>
        <item m="1" x="56"/>
        <item x="21"/>
        <item m="1" x="36"/>
        <item m="1" x="51"/>
        <item x="8"/>
        <item m="1" x="62"/>
        <item m="1" x="39"/>
        <item x="14"/>
        <item x="3"/>
        <item x="19"/>
        <item x="27"/>
        <item h="1" x="1"/>
        <item x="0"/>
        <item h="1" m="1" x="57"/>
        <item h="1" m="1" x="40"/>
        <item h="1" x="11"/>
        <item h="1" m="1" x="34"/>
        <item h="1" m="1" x="54"/>
        <item h="1" x="10"/>
        <item h="1" m="1" x="50"/>
        <item h="1" m="1" x="47"/>
        <item h="1" x="12"/>
        <item h="1" x="18"/>
        <item h="1" m="1" x="43"/>
        <item h="1" m="1" x="32"/>
        <item h="1" x="24"/>
        <item h="1" m="1" x="53"/>
        <item h="1" m="1" x="45"/>
        <item h="1" x="30"/>
        <item h="1" m="1" x="42"/>
        <item h="1" m="1" x="48"/>
        <item h="1" m="1" x="38"/>
        <item h="1" x="5"/>
        <item h="1" m="1" x="49"/>
        <item h="1" x="9"/>
        <item h="1" m="1" x="52"/>
        <item h="1" m="1" x="46"/>
        <item h="1" x="16"/>
        <item h="1" x="17"/>
        <item h="1" x="6"/>
        <item h="1" x="20"/>
        <item h="1" x="22"/>
        <item h="1" m="1" x="35"/>
        <item h="1" x="25"/>
        <item h="1" x="26"/>
        <item h="1" m="1" x="55"/>
        <item h="1" x="29"/>
        <item h="1" x="23"/>
        <item h="1" x="7"/>
        <item h="1" m="1" x="41"/>
        <item h="1" x="13"/>
        <item h="1" x="15"/>
        <item h="1" x="28"/>
        <item h="1" x="31"/>
        <item t="default"/>
      </items>
    </pivotField>
    <pivotField showAll="0"/>
    <pivotField showAll="0"/>
    <pivotField showAll="0"/>
  </pivotFields>
  <rowFields count="1">
    <field x="1"/>
  </rowFields>
  <rowItems count="53">
    <i>
      <x v="5"/>
    </i>
    <i>
      <x v="6"/>
    </i>
    <i>
      <x v="7"/>
    </i>
    <i>
      <x v="20"/>
    </i>
    <i>
      <x v="21"/>
    </i>
    <i>
      <x v="23"/>
    </i>
    <i>
      <x v="24"/>
    </i>
    <i>
      <x v="25"/>
    </i>
    <i>
      <x v="26"/>
    </i>
    <i>
      <x v="27"/>
    </i>
    <i>
      <x v="29"/>
    </i>
    <i>
      <x v="30"/>
    </i>
    <i>
      <x v="31"/>
    </i>
    <i>
      <x v="32"/>
    </i>
    <i>
      <x v="33"/>
    </i>
    <i>
      <x v="37"/>
    </i>
    <i>
      <x v="38"/>
    </i>
    <i>
      <x v="42"/>
    </i>
    <i>
      <x v="46"/>
    </i>
    <i>
      <x v="51"/>
    </i>
    <i>
      <x v="52"/>
    </i>
    <i>
      <x v="55"/>
    </i>
    <i>
      <x v="56"/>
    </i>
    <i>
      <x v="57"/>
    </i>
    <i>
      <x v="59"/>
    </i>
    <i>
      <x v="60"/>
    </i>
    <i>
      <x v="61"/>
    </i>
    <i>
      <x v="63"/>
    </i>
    <i>
      <x v="65"/>
    </i>
    <i>
      <x v="66"/>
    </i>
    <i>
      <x v="71"/>
    </i>
    <i>
      <x v="77"/>
    </i>
    <i>
      <x v="79"/>
    </i>
    <i>
      <x v="82"/>
    </i>
    <i>
      <x v="84"/>
    </i>
    <i>
      <x v="87"/>
    </i>
    <i>
      <x v="88"/>
    </i>
    <i>
      <x v="89"/>
    </i>
    <i>
      <x v="91"/>
    </i>
    <i>
      <x v="92"/>
    </i>
    <i>
      <x v="93"/>
    </i>
    <i>
      <x v="94"/>
    </i>
    <i>
      <x v="96"/>
    </i>
    <i>
      <x v="98"/>
    </i>
    <i>
      <x v="99"/>
    </i>
    <i>
      <x v="102"/>
    </i>
    <i>
      <x v="103"/>
    </i>
    <i>
      <x v="104"/>
    </i>
    <i>
      <x v="110"/>
    </i>
    <i>
      <x v="112"/>
    </i>
    <i>
      <x v="114"/>
    </i>
    <i>
      <x v="116"/>
    </i>
    <i t="grand">
      <x/>
    </i>
  </rowItems>
  <colItems count="1">
    <i/>
  </colItems>
  <pageFields count="1">
    <pageField fld="2" hier="-1"/>
  </pageFields>
  <dataFields count="1">
    <dataField name="Cuenta de PRODUCTO ESPERADO" fld="1" subtotal="count" baseField="0" baseItem="0"/>
  </dataFields>
  <formats count="2">
    <format dxfId="65">
      <pivotArea field="2" type="button" dataOnly="0" labelOnly="1" outline="0" axis="axisPage" fieldPosition="0"/>
    </format>
    <format dxfId="64">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CF16EAE-B4CB-4894-8CC0-D4F2ED3705A3}" name="TablaDinámica9"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B8:C18" firstHeaderRow="1" firstDataRow="1" firstDataCol="1" rowPageCount="1" colPageCount="1"/>
  <pivotFields count="8">
    <pivotField showAll="0"/>
    <pivotField dataField="1" showAll="0">
      <items count="91">
        <item x="39"/>
        <item x="37"/>
        <item x="47"/>
        <item x="54"/>
        <item x="58"/>
        <item x="51"/>
        <item x="40"/>
        <item x="13"/>
        <item x="83"/>
        <item x="25"/>
        <item x="61"/>
        <item x="69"/>
        <item x="60"/>
        <item x="36"/>
        <item x="71"/>
        <item x="81"/>
        <item x="43"/>
        <item x="45"/>
        <item x="77"/>
        <item x="8"/>
        <item n="Informe de audiencia pública ajustado" x="55"/>
        <item x="86"/>
        <item x="44"/>
        <item x="29"/>
        <item x="85"/>
        <item x="28"/>
        <item x="82"/>
        <item x="24"/>
        <item x="27"/>
        <item x="73"/>
        <item x="26"/>
        <item x="11"/>
        <item x="19"/>
        <item x="16"/>
        <item x="70"/>
        <item x="6"/>
        <item x="3"/>
        <item x="46"/>
        <item x="12"/>
        <item x="1"/>
        <item x="20"/>
        <item x="21"/>
        <item x="31"/>
        <item x="57"/>
        <item x="68"/>
        <item x="7"/>
        <item x="72"/>
        <item x="50"/>
        <item x="49"/>
        <item x="52"/>
        <item x="76"/>
        <item x="2"/>
        <item x="63"/>
        <item x="38"/>
        <item x="41"/>
        <item x="14"/>
        <item x="23"/>
        <item x="64"/>
        <item x="4"/>
        <item x="35"/>
        <item x="62"/>
        <item x="0"/>
        <item x="17"/>
        <item x="33"/>
        <item x="34"/>
        <item x="74"/>
        <item x="75"/>
        <item x="78"/>
        <item x="18"/>
        <item x="30"/>
        <item x="48"/>
        <item x="66"/>
        <item x="67"/>
        <item x="9"/>
        <item x="32"/>
        <item x="53"/>
        <item x="65"/>
        <item x="79"/>
        <item x="80"/>
        <item x="87"/>
        <item x="88"/>
        <item x="89"/>
        <item x="56"/>
        <item x="10"/>
        <item x="22"/>
        <item x="5"/>
        <item x="84"/>
        <item x="15"/>
        <item x="42"/>
        <item x="59"/>
        <item t="default"/>
      </items>
    </pivotField>
    <pivotField axis="axisPage" multipleItemSelectionAllowed="1" showAll="0">
      <items count="34">
        <item x="2"/>
        <item x="4"/>
        <item x="21"/>
        <item x="8"/>
        <item x="14"/>
        <item x="3"/>
        <item x="19"/>
        <item x="27"/>
        <item x="1"/>
        <item x="0"/>
        <item x="11"/>
        <item x="10"/>
        <item x="12"/>
        <item x="18"/>
        <item x="24"/>
        <item x="30"/>
        <item x="5"/>
        <item x="9"/>
        <item x="16"/>
        <item x="17"/>
        <item x="6"/>
        <item x="20"/>
        <item x="22"/>
        <item x="25"/>
        <item x="26"/>
        <item x="29"/>
        <item x="23"/>
        <item x="7"/>
        <item x="13"/>
        <item x="15"/>
        <item x="28"/>
        <item x="31"/>
        <item x="32"/>
        <item t="default"/>
      </items>
    </pivotField>
    <pivotField showAll="0"/>
    <pivotField axis="axisRow" multipleItemSelectionAllowed="1" showAll="0">
      <items count="10">
        <item x="2"/>
        <item x="4"/>
        <item x="1"/>
        <item x="5"/>
        <item x="6"/>
        <item x="3"/>
        <item x="7"/>
        <item x="8"/>
        <item x="0"/>
        <item t="default"/>
      </items>
    </pivotField>
    <pivotField showAll="0"/>
    <pivotField showAll="0"/>
    <pivotField showAll="0"/>
  </pivotFields>
  <rowFields count="1">
    <field x="4"/>
  </rowFields>
  <rowItems count="10">
    <i>
      <x/>
    </i>
    <i>
      <x v="1"/>
    </i>
    <i>
      <x v="2"/>
    </i>
    <i>
      <x v="3"/>
    </i>
    <i>
      <x v="4"/>
    </i>
    <i>
      <x v="5"/>
    </i>
    <i>
      <x v="6"/>
    </i>
    <i>
      <x v="7"/>
    </i>
    <i>
      <x v="8"/>
    </i>
    <i t="grand">
      <x/>
    </i>
  </rowItems>
  <colItems count="1">
    <i/>
  </colItems>
  <pageFields count="1">
    <pageField fld="2" hier="-1"/>
  </pageFields>
  <dataFields count="1">
    <dataField name="Cuenta de PRODUCTO ESPERADO" fld="1" subtotal="count" baseField="0" baseItem="0"/>
  </dataFields>
  <formats count="5">
    <format dxfId="58">
      <pivotArea field="2" type="button" dataOnly="0" labelOnly="1" outline="0" axis="axisPage" fieldPosition="0"/>
    </format>
    <format dxfId="57">
      <pivotArea dataOnly="0" labelOnly="1" grandRow="1" outline="0" fieldPosition="0"/>
    </format>
    <format dxfId="56">
      <pivotArea field="1" type="button" dataOnly="0" labelOnly="1" outline="0"/>
    </format>
    <format dxfId="55">
      <pivotArea dataOnly="0" labelOnly="1" grandRow="1" outline="0" fieldPosition="0"/>
    </format>
    <format dxfId="54">
      <pivotArea dataOnly="0" labelOnly="1" fieldPosition="0">
        <references count="1">
          <reference field="4"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F3AD8E9-D475-400C-8799-CF0A183202B8}" name="TablaDinámica2"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B26:C34" firstHeaderRow="1" firstDataRow="1" firstDataCol="1" rowPageCount="1" colPageCount="1"/>
  <pivotFields count="10">
    <pivotField showAll="0"/>
    <pivotField dataField="1" showAll="0">
      <items count="115">
        <item x="76"/>
        <item x="77"/>
        <item x="3"/>
        <item x="95"/>
        <item x="8"/>
        <item x="80"/>
        <item x="27"/>
        <item x="100"/>
        <item x="51"/>
        <item x="34"/>
        <item x="53"/>
        <item x="101"/>
        <item x="12"/>
        <item x="70"/>
        <item x="28"/>
        <item x="37"/>
        <item x="54"/>
        <item x="32"/>
        <item x="26"/>
        <item x="30"/>
        <item x="56"/>
        <item x="35"/>
        <item x="58"/>
        <item x="25"/>
        <item x="104"/>
        <item x="59"/>
        <item x="105"/>
        <item x="9"/>
        <item x="10"/>
        <item x="60"/>
        <item x="18"/>
        <item x="33"/>
        <item x="2"/>
        <item x="7"/>
        <item x="23"/>
        <item x="62"/>
        <item x="63"/>
        <item x="1"/>
        <item x="107"/>
        <item x="38"/>
        <item x="47"/>
        <item x="108"/>
        <item x="88"/>
        <item x="89"/>
        <item x="31"/>
        <item x="36"/>
        <item x="111"/>
        <item x="50"/>
        <item x="65"/>
        <item x="29"/>
        <item x="93"/>
        <item x="112"/>
        <item x="0"/>
        <item x="90"/>
        <item x="92"/>
        <item x="61"/>
        <item x="57"/>
        <item x="81"/>
        <item x="24"/>
        <item x="52"/>
        <item x="64"/>
        <item x="94"/>
        <item x="98"/>
        <item x="106"/>
        <item x="99"/>
        <item x="96"/>
        <item x="97"/>
        <item x="4"/>
        <item x="5"/>
        <item x="6"/>
        <item x="11"/>
        <item x="13"/>
        <item x="14"/>
        <item x="15"/>
        <item x="16"/>
        <item x="17"/>
        <item x="19"/>
        <item x="20"/>
        <item x="21"/>
        <item x="39"/>
        <item x="40"/>
        <item x="41"/>
        <item x="42"/>
        <item x="43"/>
        <item x="44"/>
        <item x="48"/>
        <item x="49"/>
        <item x="55"/>
        <item x="66"/>
        <item x="67"/>
        <item x="68"/>
        <item x="69"/>
        <item x="71"/>
        <item x="72"/>
        <item x="73"/>
        <item x="74"/>
        <item x="75"/>
        <item x="78"/>
        <item x="79"/>
        <item x="82"/>
        <item x="83"/>
        <item x="84"/>
        <item x="85"/>
        <item x="86"/>
        <item x="87"/>
        <item x="91"/>
        <item x="102"/>
        <item x="103"/>
        <item x="109"/>
        <item x="110"/>
        <item x="113"/>
        <item x="22"/>
        <item x="45"/>
        <item x="46"/>
        <item t="default"/>
      </items>
    </pivotField>
    <pivotField axis="axisPage" multipleItemSelectionAllowed="1" showAll="0">
      <items count="28">
        <item x="1"/>
        <item x="22"/>
        <item x="21"/>
        <item x="18"/>
        <item x="7"/>
        <item x="16"/>
        <item x="5"/>
        <item x="8"/>
        <item x="2"/>
        <item x="4"/>
        <item x="0"/>
        <item x="6"/>
        <item x="11"/>
        <item h="1" x="12"/>
        <item x="13"/>
        <item x="14"/>
        <item h="1" x="3"/>
        <item h="1" x="9"/>
        <item h="1" x="10"/>
        <item h="1" x="15"/>
        <item h="1" x="17"/>
        <item h="1" x="19"/>
        <item h="1" x="20"/>
        <item h="1" x="23"/>
        <item h="1" x="24"/>
        <item h="1" x="25"/>
        <item h="1" x="26"/>
        <item t="default"/>
      </items>
    </pivotField>
    <pivotField showAll="0"/>
    <pivotField axis="axisRow" multipleItemSelectionAllowed="1" showAll="0">
      <items count="11">
        <item m="1" x="7"/>
        <item x="5"/>
        <item m="1" x="8"/>
        <item x="1"/>
        <item x="4"/>
        <item x="3"/>
        <item x="2"/>
        <item x="0"/>
        <item x="6"/>
        <item m="1" x="9"/>
        <item t="default"/>
      </items>
    </pivotField>
    <pivotField showAll="0"/>
    <pivotField showAll="0"/>
    <pivotField showAll="0"/>
    <pivotField showAll="0"/>
    <pivotField showAll="0"/>
  </pivotFields>
  <rowFields count="1">
    <field x="4"/>
  </rowFields>
  <rowItems count="8">
    <i>
      <x v="1"/>
    </i>
    <i>
      <x v="3"/>
    </i>
    <i>
      <x v="4"/>
    </i>
    <i>
      <x v="5"/>
    </i>
    <i>
      <x v="6"/>
    </i>
    <i>
      <x v="7"/>
    </i>
    <i>
      <x v="8"/>
    </i>
    <i t="grand">
      <x/>
    </i>
  </rowItems>
  <colItems count="1">
    <i/>
  </colItems>
  <pageFields count="1">
    <pageField fld="2" hier="-1"/>
  </pageFields>
  <dataFields count="1">
    <dataField name="Cuenta de PRODUCTO ESPERADO" fld="1" subtotal="count" baseField="0" baseItem="0"/>
  </dataFields>
  <formats count="3">
    <format dxfId="61">
      <pivotArea type="all" dataOnly="0" outline="0" fieldPosition="0"/>
    </format>
    <format dxfId="60">
      <pivotArea field="1" type="button" dataOnly="0" labelOnly="1" outline="0"/>
    </format>
    <format dxfId="59">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1EC7409-103D-4245-9BFF-E94FCE78BEA4}" name="TablaDinámica9"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B8:M39" firstHeaderRow="1" firstDataRow="2" firstDataCol="1" rowPageCount="2" colPageCount="1"/>
  <pivotFields count="8">
    <pivotField showAll="0"/>
    <pivotField axis="axisRow" dataField="1" showAll="0" sortType="ascending">
      <items count="91">
        <item x="39"/>
        <item x="37"/>
        <item x="47"/>
        <item x="54"/>
        <item x="58"/>
        <item x="51"/>
        <item x="84"/>
        <item x="40"/>
        <item x="13"/>
        <item x="5"/>
        <item x="83"/>
        <item x="18"/>
        <item x="74"/>
        <item x="25"/>
        <item x="65"/>
        <item x="42"/>
        <item x="89"/>
        <item x="79"/>
        <item x="80"/>
        <item x="61"/>
        <item x="69"/>
        <item x="59"/>
        <item x="60"/>
        <item x="36"/>
        <item x="71"/>
        <item x="75"/>
        <item x="81"/>
        <item x="32"/>
        <item x="88"/>
        <item x="43"/>
        <item x="45"/>
        <item x="77"/>
        <item x="8"/>
        <item n="Informe de audiencia pública ajustado" x="55"/>
        <item x="86"/>
        <item x="44"/>
        <item x="29"/>
        <item x="85"/>
        <item x="28"/>
        <item x="82"/>
        <item x="24"/>
        <item x="15"/>
        <item x="56"/>
        <item x="9"/>
        <item x="27"/>
        <item x="73"/>
        <item x="26"/>
        <item x="11"/>
        <item x="19"/>
        <item x="66"/>
        <item x="16"/>
        <item x="70"/>
        <item x="6"/>
        <item x="3"/>
        <item x="33"/>
        <item x="17"/>
        <item x="46"/>
        <item x="12"/>
        <item x="1"/>
        <item x="20"/>
        <item x="21"/>
        <item x="31"/>
        <item x="57"/>
        <item x="68"/>
        <item x="53"/>
        <item x="7"/>
        <item x="72"/>
        <item x="50"/>
        <item x="49"/>
        <item x="48"/>
        <item x="52"/>
        <item x="78"/>
        <item x="76"/>
        <item x="2"/>
        <item x="63"/>
        <item x="10"/>
        <item x="87"/>
        <item x="38"/>
        <item x="41"/>
        <item x="14"/>
        <item x="34"/>
        <item x="22"/>
        <item x="23"/>
        <item x="67"/>
        <item x="64"/>
        <item x="4"/>
        <item x="30"/>
        <item x="35"/>
        <item x="62"/>
        <item x="0"/>
        <item t="default"/>
      </items>
    </pivotField>
    <pivotField axis="axisPage" multipleItemSelectionAllowed="1" showAll="0">
      <items count="34">
        <item x="2"/>
        <item x="4"/>
        <item x="21"/>
        <item x="8"/>
        <item x="14"/>
        <item x="3"/>
        <item x="19"/>
        <item x="27"/>
        <item h="1" x="1"/>
        <item x="0"/>
        <item x="11"/>
        <item x="10"/>
        <item x="12"/>
        <item x="18"/>
        <item x="24"/>
        <item x="30"/>
        <item x="5"/>
        <item x="9"/>
        <item x="16"/>
        <item x="17"/>
        <item x="6"/>
        <item x="20"/>
        <item x="22"/>
        <item x="25"/>
        <item x="26"/>
        <item x="29"/>
        <item h="1" x="23"/>
        <item h="1" x="7"/>
        <item h="1" x="13"/>
        <item h="1" x="15"/>
        <item h="1" x="28"/>
        <item h="1" x="31"/>
        <item h="1" x="32"/>
        <item t="default"/>
      </items>
    </pivotField>
    <pivotField showAll="0"/>
    <pivotField axis="axisPage" multipleItemSelectionAllowed="1" showAll="0">
      <items count="10">
        <item h="1" x="2"/>
        <item h="1" x="4"/>
        <item x="1"/>
        <item h="1" x="5"/>
        <item h="1" x="6"/>
        <item h="1" x="3"/>
        <item h="1" x="7"/>
        <item h="1" x="8"/>
        <item h="1" x="0"/>
        <item t="default"/>
      </items>
    </pivotField>
    <pivotField showAll="0"/>
    <pivotField showAll="0"/>
    <pivotField axis="axisCol" showAll="0">
      <items count="23">
        <item x="0"/>
        <item x="3"/>
        <item x="16"/>
        <item x="18"/>
        <item x="19"/>
        <item x="12"/>
        <item x="10"/>
        <item x="6"/>
        <item x="17"/>
        <item x="5"/>
        <item x="2"/>
        <item x="7"/>
        <item x="15"/>
        <item x="9"/>
        <item x="20"/>
        <item x="8"/>
        <item m="1" x="21"/>
        <item x="11"/>
        <item x="14"/>
        <item x="4"/>
        <item x="13"/>
        <item x="1"/>
        <item t="default"/>
      </items>
    </pivotField>
  </pivotFields>
  <rowFields count="1">
    <field x="1"/>
  </rowFields>
  <rowItems count="30">
    <i>
      <x v="3"/>
    </i>
    <i>
      <x v="11"/>
    </i>
    <i>
      <x v="21"/>
    </i>
    <i>
      <x v="25"/>
    </i>
    <i>
      <x v="28"/>
    </i>
    <i>
      <x v="31"/>
    </i>
    <i>
      <x v="34"/>
    </i>
    <i>
      <x v="35"/>
    </i>
    <i>
      <x v="38"/>
    </i>
    <i>
      <x v="41"/>
    </i>
    <i>
      <x v="42"/>
    </i>
    <i>
      <x v="43"/>
    </i>
    <i>
      <x v="44"/>
    </i>
    <i>
      <x v="48"/>
    </i>
    <i>
      <x v="51"/>
    </i>
    <i>
      <x v="54"/>
    </i>
    <i>
      <x v="55"/>
    </i>
    <i>
      <x v="57"/>
    </i>
    <i>
      <x v="60"/>
    </i>
    <i>
      <x v="61"/>
    </i>
    <i>
      <x v="71"/>
    </i>
    <i>
      <x v="72"/>
    </i>
    <i>
      <x v="73"/>
    </i>
    <i>
      <x v="75"/>
    </i>
    <i>
      <x v="76"/>
    </i>
    <i>
      <x v="79"/>
    </i>
    <i>
      <x v="81"/>
    </i>
    <i>
      <x v="86"/>
    </i>
    <i>
      <x v="87"/>
    </i>
    <i t="grand">
      <x/>
    </i>
  </rowItems>
  <colFields count="1">
    <field x="7"/>
  </colFields>
  <colItems count="11">
    <i>
      <x v="5"/>
    </i>
    <i>
      <x v="7"/>
    </i>
    <i>
      <x v="9"/>
    </i>
    <i>
      <x v="10"/>
    </i>
    <i>
      <x v="11"/>
    </i>
    <i>
      <x v="13"/>
    </i>
    <i>
      <x v="15"/>
    </i>
    <i>
      <x v="17"/>
    </i>
    <i>
      <x v="18"/>
    </i>
    <i>
      <x v="19"/>
    </i>
    <i t="grand">
      <x/>
    </i>
  </colItems>
  <pageFields count="2">
    <pageField fld="2" hier="-1"/>
    <pageField fld="4" hier="-1"/>
  </pageFields>
  <dataFields count="1">
    <dataField name="Cuenta de PRODUCTO ESPERADO" fld="1" subtotal="count" baseField="0" baseItem="0"/>
  </dataFields>
  <formats count="37">
    <format dxfId="39">
      <pivotArea field="2" type="button" dataOnly="0" labelOnly="1" outline="0" axis="axisPage" fieldPosition="0"/>
    </format>
    <format dxfId="38">
      <pivotArea dataOnly="0" labelOnly="1" grandRow="1" outline="0" fieldPosition="0"/>
    </format>
    <format dxfId="37">
      <pivotArea dataOnly="0" labelOnly="1" fieldPosition="0">
        <references count="1">
          <reference field="1" count="1">
            <x v="34"/>
          </reference>
        </references>
      </pivotArea>
    </format>
    <format dxfId="36">
      <pivotArea dataOnly="0" labelOnly="1" fieldPosition="0">
        <references count="1">
          <reference field="1" count="1">
            <x v="33"/>
          </reference>
        </references>
      </pivotArea>
    </format>
    <format dxfId="35">
      <pivotArea dataOnly="0" labelOnly="1" fieldPosition="0">
        <references count="1">
          <reference field="1" count="1">
            <x v="51"/>
          </reference>
        </references>
      </pivotArea>
    </format>
    <format dxfId="34">
      <pivotArea dataOnly="0" labelOnly="1" fieldPosition="0">
        <references count="1">
          <reference field="1" count="1">
            <x v="57"/>
          </reference>
        </references>
      </pivotArea>
    </format>
    <format dxfId="33">
      <pivotArea dataOnly="0" labelOnly="1" fieldPosition="0">
        <references count="1">
          <reference field="1" count="1">
            <x v="60"/>
          </reference>
        </references>
      </pivotArea>
    </format>
    <format dxfId="32">
      <pivotArea dataOnly="0" labelOnly="1" fieldPosition="0">
        <references count="1">
          <reference field="1" count="1">
            <x v="72"/>
          </reference>
        </references>
      </pivotArea>
    </format>
    <format dxfId="31">
      <pivotArea dataOnly="0" labelOnly="1" fieldPosition="0">
        <references count="1">
          <reference field="1" count="1">
            <x v="12"/>
          </reference>
        </references>
      </pivotArea>
    </format>
    <format dxfId="30">
      <pivotArea dataOnly="0" labelOnly="1" fieldPosition="0">
        <references count="1">
          <reference field="1" count="1">
            <x v="25"/>
          </reference>
        </references>
      </pivotArea>
    </format>
    <format dxfId="29">
      <pivotArea dataOnly="0" labelOnly="1" fieldPosition="0">
        <references count="1">
          <reference field="1" count="1">
            <x v="33"/>
          </reference>
        </references>
      </pivotArea>
    </format>
    <format dxfId="28">
      <pivotArea dataOnly="0" labelOnly="1" fieldPosition="0">
        <references count="1">
          <reference field="1" count="1">
            <x v="86"/>
          </reference>
        </references>
      </pivotArea>
    </format>
    <format dxfId="27">
      <pivotArea dataOnly="0" labelOnly="1" fieldPosition="0">
        <references count="1">
          <reference field="1" count="24">
            <x v="3"/>
            <x v="11"/>
            <x v="25"/>
            <x v="31"/>
            <x v="34"/>
            <x v="35"/>
            <x v="38"/>
            <x v="40"/>
            <x v="43"/>
            <x v="44"/>
            <x v="48"/>
            <x v="51"/>
            <x v="54"/>
            <x v="55"/>
            <x v="57"/>
            <x v="60"/>
            <x v="61"/>
            <x v="71"/>
            <x v="72"/>
            <x v="73"/>
            <x v="79"/>
            <x v="86"/>
            <x v="87"/>
            <x v="89"/>
          </reference>
        </references>
      </pivotArea>
    </format>
    <format dxfId="26">
      <pivotArea dataOnly="0" labelOnly="1" fieldPosition="0">
        <references count="1">
          <reference field="1" count="1">
            <x v="86"/>
          </reference>
        </references>
      </pivotArea>
    </format>
    <format dxfId="25">
      <pivotArea dataOnly="0" fieldPosition="0">
        <references count="1">
          <reference field="1" count="1">
            <x v="44"/>
          </reference>
        </references>
      </pivotArea>
    </format>
    <format dxfId="24">
      <pivotArea dataOnly="0" labelOnly="1" fieldPosition="0">
        <references count="1">
          <reference field="1" count="1">
            <x v="57"/>
          </reference>
        </references>
      </pivotArea>
    </format>
    <format dxfId="23">
      <pivotArea dataOnly="0" labelOnly="1" fieldPosition="0">
        <references count="1">
          <reference field="1" count="1">
            <x v="61"/>
          </reference>
        </references>
      </pivotArea>
    </format>
    <format dxfId="22">
      <pivotArea dataOnly="0" labelOnly="1" fieldPosition="0">
        <references count="1">
          <reference field="1" count="1">
            <x v="42"/>
          </reference>
        </references>
      </pivotArea>
    </format>
    <format dxfId="21">
      <pivotArea dataOnly="0" labelOnly="1" fieldPosition="0">
        <references count="1">
          <reference field="1" count="26">
            <x v="3"/>
            <x v="11"/>
            <x v="25"/>
            <x v="28"/>
            <x v="31"/>
            <x v="34"/>
            <x v="35"/>
            <x v="38"/>
            <x v="40"/>
            <x v="42"/>
            <x v="43"/>
            <x v="44"/>
            <x v="48"/>
            <x v="51"/>
            <x v="54"/>
            <x v="55"/>
            <x v="57"/>
            <x v="60"/>
            <x v="61"/>
            <x v="71"/>
            <x v="72"/>
            <x v="73"/>
            <x v="76"/>
            <x v="79"/>
            <x v="86"/>
            <x v="87"/>
          </reference>
        </references>
      </pivotArea>
    </format>
    <format dxfId="20">
      <pivotArea collapsedLevelsAreSubtotals="1" fieldPosition="0">
        <references count="1">
          <reference field="1" count="3">
            <x v="38"/>
            <x v="40"/>
            <x v="44"/>
          </reference>
        </references>
      </pivotArea>
    </format>
    <format dxfId="19">
      <pivotArea dataOnly="0" labelOnly="1" fieldPosition="0">
        <references count="1">
          <reference field="1" count="3">
            <x v="38"/>
            <x v="40"/>
            <x v="44"/>
          </reference>
        </references>
      </pivotArea>
    </format>
    <format dxfId="18">
      <pivotArea collapsedLevelsAreSubtotals="1" fieldPosition="0">
        <references count="1">
          <reference field="1" count="4">
            <x v="11"/>
            <x v="43"/>
            <x v="76"/>
            <x v="86"/>
          </reference>
        </references>
      </pivotArea>
    </format>
    <format dxfId="17">
      <pivotArea dataOnly="0" labelOnly="1" fieldPosition="0">
        <references count="1">
          <reference field="1" count="4">
            <x v="11"/>
            <x v="43"/>
            <x v="76"/>
            <x v="86"/>
          </reference>
        </references>
      </pivotArea>
    </format>
    <format dxfId="16">
      <pivotArea dataOnly="0" labelOnly="1" fieldPosition="0">
        <references count="1">
          <reference field="1" count="28">
            <x v="3"/>
            <x v="11"/>
            <x v="25"/>
            <x v="28"/>
            <x v="31"/>
            <x v="34"/>
            <x v="35"/>
            <x v="38"/>
            <x v="40"/>
            <x v="42"/>
            <x v="43"/>
            <x v="44"/>
            <x v="48"/>
            <x v="51"/>
            <x v="54"/>
            <x v="55"/>
            <x v="57"/>
            <x v="60"/>
            <x v="61"/>
            <x v="71"/>
            <x v="72"/>
            <x v="73"/>
            <x v="75"/>
            <x v="76"/>
            <x v="79"/>
            <x v="81"/>
            <x v="86"/>
            <x v="87"/>
          </reference>
        </references>
      </pivotArea>
    </format>
    <format dxfId="15">
      <pivotArea dataOnly="0" labelOnly="1" fieldPosition="0">
        <references count="1">
          <reference field="1" count="1">
            <x v="81"/>
          </reference>
        </references>
      </pivotArea>
    </format>
    <format dxfId="14">
      <pivotArea type="topRight" dataOnly="0" labelOnly="1" outline="0" fieldPosition="0"/>
    </format>
    <format dxfId="13">
      <pivotArea dataOnly="0" labelOnly="1" fieldPosition="0">
        <references count="1">
          <reference field="1" count="27">
            <x v="3"/>
            <x v="11"/>
            <x v="25"/>
            <x v="28"/>
            <x v="31"/>
            <x v="34"/>
            <x v="35"/>
            <x v="38"/>
            <x v="42"/>
            <x v="43"/>
            <x v="44"/>
            <x v="48"/>
            <x v="51"/>
            <x v="54"/>
            <x v="55"/>
            <x v="57"/>
            <x v="60"/>
            <x v="61"/>
            <x v="71"/>
            <x v="72"/>
            <x v="73"/>
            <x v="75"/>
            <x v="76"/>
            <x v="79"/>
            <x v="81"/>
            <x v="86"/>
            <x v="87"/>
          </reference>
        </references>
      </pivotArea>
    </format>
    <format dxfId="12">
      <pivotArea dataOnly="0" labelOnly="1" fieldPosition="0">
        <references count="1">
          <reference field="1" count="27">
            <x v="3"/>
            <x v="11"/>
            <x v="25"/>
            <x v="28"/>
            <x v="31"/>
            <x v="34"/>
            <x v="35"/>
            <x v="38"/>
            <x v="42"/>
            <x v="43"/>
            <x v="44"/>
            <x v="48"/>
            <x v="51"/>
            <x v="54"/>
            <x v="55"/>
            <x v="57"/>
            <x v="60"/>
            <x v="61"/>
            <x v="71"/>
            <x v="72"/>
            <x v="73"/>
            <x v="75"/>
            <x v="76"/>
            <x v="79"/>
            <x v="81"/>
            <x v="86"/>
            <x v="87"/>
          </reference>
        </references>
      </pivotArea>
    </format>
    <format dxfId="11">
      <pivotArea type="origin" dataOnly="0" labelOnly="1" outline="0" fieldPosition="0"/>
    </format>
    <format dxfId="10">
      <pivotArea field="1" type="button" dataOnly="0" labelOnly="1" outline="0" axis="axisRow" fieldPosition="0"/>
    </format>
    <format dxfId="9">
      <pivotArea dataOnly="0" labelOnly="1" fieldPosition="0">
        <references count="1">
          <reference field="1" count="29">
            <x v="3"/>
            <x v="11"/>
            <x v="21"/>
            <x v="25"/>
            <x v="28"/>
            <x v="31"/>
            <x v="34"/>
            <x v="35"/>
            <x v="38"/>
            <x v="41"/>
            <x v="42"/>
            <x v="43"/>
            <x v="44"/>
            <x v="48"/>
            <x v="51"/>
            <x v="54"/>
            <x v="55"/>
            <x v="57"/>
            <x v="60"/>
            <x v="61"/>
            <x v="71"/>
            <x v="72"/>
            <x v="73"/>
            <x v="75"/>
            <x v="76"/>
            <x v="79"/>
            <x v="81"/>
            <x v="86"/>
            <x v="87"/>
          </reference>
        </references>
      </pivotArea>
    </format>
    <format dxfId="8">
      <pivotArea dataOnly="0" labelOnly="1" grandRow="1" outline="0" fieldPosition="0"/>
    </format>
    <format dxfId="7">
      <pivotArea type="origin" dataOnly="0" labelOnly="1" outline="0" fieldPosition="0"/>
    </format>
    <format dxfId="6">
      <pivotArea field="1" type="button" dataOnly="0" labelOnly="1" outline="0" axis="axisRow" fieldPosition="0"/>
    </format>
    <format dxfId="5">
      <pivotArea dataOnly="0" labelOnly="1" fieldPosition="0">
        <references count="1">
          <reference field="1" count="29">
            <x v="3"/>
            <x v="11"/>
            <x v="21"/>
            <x v="25"/>
            <x v="28"/>
            <x v="31"/>
            <x v="34"/>
            <x v="35"/>
            <x v="38"/>
            <x v="41"/>
            <x v="42"/>
            <x v="43"/>
            <x v="44"/>
            <x v="48"/>
            <x v="51"/>
            <x v="54"/>
            <x v="55"/>
            <x v="57"/>
            <x v="60"/>
            <x v="61"/>
            <x v="71"/>
            <x v="72"/>
            <x v="73"/>
            <x v="75"/>
            <x v="76"/>
            <x v="79"/>
            <x v="81"/>
            <x v="86"/>
            <x v="87"/>
          </reference>
        </references>
      </pivotArea>
    </format>
    <format dxfId="4">
      <pivotArea dataOnly="0" labelOnly="1" grandRow="1" outline="0" fieldPosition="0"/>
    </format>
    <format dxfId="3">
      <pivotArea dataOnly="0" labelOnly="1" fieldPosition="0">
        <references count="1">
          <reference field="1" count="29">
            <x v="3"/>
            <x v="11"/>
            <x v="21"/>
            <x v="25"/>
            <x v="28"/>
            <x v="31"/>
            <x v="34"/>
            <x v="35"/>
            <x v="38"/>
            <x v="41"/>
            <x v="42"/>
            <x v="43"/>
            <x v="44"/>
            <x v="48"/>
            <x v="51"/>
            <x v="54"/>
            <x v="55"/>
            <x v="57"/>
            <x v="60"/>
            <x v="61"/>
            <x v="71"/>
            <x v="72"/>
            <x v="73"/>
            <x v="75"/>
            <x v="76"/>
            <x v="79"/>
            <x v="81"/>
            <x v="86"/>
            <x v="8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43F52BB-64CF-42E5-BA0C-098B2D41553A}" name="TablaDinámica1"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B49:N76" firstHeaderRow="1" firstDataRow="2" firstDataCol="1" rowPageCount="2" colPageCount="1"/>
  <pivotFields count="10">
    <pivotField showAll="0"/>
    <pivotField axis="axisRow" dataField="1" showAll="0" sortType="ascending">
      <items count="115">
        <item x="76"/>
        <item x="77"/>
        <item x="3"/>
        <item x="95"/>
        <item x="78"/>
        <item x="67"/>
        <item x="96"/>
        <item x="97"/>
        <item x="98"/>
        <item x="99"/>
        <item x="68"/>
        <item x="79"/>
        <item x="8"/>
        <item x="80"/>
        <item x="81"/>
        <item x="11"/>
        <item x="27"/>
        <item x="46"/>
        <item x="4"/>
        <item x="100"/>
        <item x="51"/>
        <item x="52"/>
        <item x="34"/>
        <item x="53"/>
        <item x="101"/>
        <item x="69"/>
        <item x="102"/>
        <item x="5"/>
        <item x="12"/>
        <item x="70"/>
        <item x="71"/>
        <item x="22"/>
        <item x="28"/>
        <item x="44"/>
        <item x="37"/>
        <item x="54"/>
        <item x="82"/>
        <item x="6"/>
        <item x="32"/>
        <item x="26"/>
        <item x="30"/>
        <item x="40"/>
        <item x="55"/>
        <item x="13"/>
        <item x="56"/>
        <item x="35"/>
        <item x="57"/>
        <item x="58"/>
        <item x="14"/>
        <item x="25"/>
        <item x="72"/>
        <item x="15"/>
        <item x="103"/>
        <item x="104"/>
        <item x="59"/>
        <item x="16"/>
        <item x="105"/>
        <item x="42"/>
        <item x="106"/>
        <item x="17"/>
        <item x="73"/>
        <item x="9"/>
        <item x="83"/>
        <item x="10"/>
        <item x="74"/>
        <item x="60"/>
        <item x="18"/>
        <item x="19"/>
        <item x="33"/>
        <item x="61"/>
        <item x="84"/>
        <item x="24"/>
        <item x="113"/>
        <item x="2"/>
        <item x="7"/>
        <item x="23"/>
        <item x="62"/>
        <item x="48"/>
        <item x="63"/>
        <item x="1"/>
        <item x="43"/>
        <item x="85"/>
        <item x="41"/>
        <item x="107"/>
        <item x="38"/>
        <item x="47"/>
        <item x="108"/>
        <item x="86"/>
        <item x="87"/>
        <item x="75"/>
        <item x="88"/>
        <item x="89"/>
        <item x="109"/>
        <item x="110"/>
        <item x="90"/>
        <item x="49"/>
        <item x="20"/>
        <item x="91"/>
        <item x="92"/>
        <item x="31"/>
        <item x="36"/>
        <item x="64"/>
        <item x="111"/>
        <item x="50"/>
        <item x="65"/>
        <item x="66"/>
        <item x="29"/>
        <item x="45"/>
        <item x="21"/>
        <item x="93"/>
        <item x="94"/>
        <item x="39"/>
        <item x="112"/>
        <item x="0"/>
        <item t="default"/>
      </items>
    </pivotField>
    <pivotField axis="axisPage" multipleItemSelectionAllowed="1" showAll="0">
      <items count="28">
        <item x="1"/>
        <item x="22"/>
        <item x="21"/>
        <item x="18"/>
        <item x="7"/>
        <item x="16"/>
        <item x="5"/>
        <item x="8"/>
        <item x="2"/>
        <item h="1" x="4"/>
        <item x="0"/>
        <item h="1" x="6"/>
        <item h="1" x="11"/>
        <item h="1" x="12"/>
        <item h="1" x="13"/>
        <item h="1" x="14"/>
        <item h="1" x="3"/>
        <item h="1" x="9"/>
        <item h="1" x="10"/>
        <item h="1" x="15"/>
        <item h="1" x="17"/>
        <item h="1" x="19"/>
        <item h="1" x="20"/>
        <item h="1" x="23"/>
        <item h="1" x="24"/>
        <item h="1" x="25"/>
        <item h="1" x="26"/>
        <item t="default"/>
      </items>
    </pivotField>
    <pivotField showAll="0"/>
    <pivotField axis="axisPage" multipleItemSelectionAllowed="1" showAll="0">
      <items count="11">
        <item h="1" m="1" x="7"/>
        <item x="1"/>
        <item h="1" x="4"/>
        <item h="1" x="3"/>
        <item h="1" x="2"/>
        <item h="1" x="0"/>
        <item h="1" x="5"/>
        <item h="1" x="6"/>
        <item h="1" m="1" x="8"/>
        <item h="1" m="1" x="9"/>
        <item t="default"/>
      </items>
    </pivotField>
    <pivotField showAll="0"/>
    <pivotField showAll="0"/>
    <pivotField showAll="0"/>
    <pivotField showAll="0"/>
    <pivotField axis="axisCol" showAll="0" sortType="ascending">
      <items count="31">
        <item x="0"/>
        <item x="21"/>
        <item x="25"/>
        <item x="23"/>
        <item x="19"/>
        <item x="11"/>
        <item x="12"/>
        <item x="8"/>
        <item x="24"/>
        <item x="10"/>
        <item x="15"/>
        <item x="4"/>
        <item x="14"/>
        <item x="7"/>
        <item x="3"/>
        <item x="5"/>
        <item x="2"/>
        <item x="20"/>
        <item x="6"/>
        <item m="1" x="29"/>
        <item x="18"/>
        <item x="27"/>
        <item x="9"/>
        <item x="28"/>
        <item x="26"/>
        <item x="13"/>
        <item x="16"/>
        <item x="17"/>
        <item x="22"/>
        <item x="1"/>
        <item t="default"/>
      </items>
    </pivotField>
  </pivotFields>
  <rowFields count="1">
    <field x="1"/>
  </rowFields>
  <rowItems count="26">
    <i>
      <x v="3"/>
    </i>
    <i>
      <x v="8"/>
    </i>
    <i>
      <x v="15"/>
    </i>
    <i>
      <x v="19"/>
    </i>
    <i>
      <x v="21"/>
    </i>
    <i>
      <x v="23"/>
    </i>
    <i>
      <x v="35"/>
    </i>
    <i>
      <x v="43"/>
    </i>
    <i>
      <x v="44"/>
    </i>
    <i>
      <x v="46"/>
    </i>
    <i>
      <x v="51"/>
    </i>
    <i>
      <x v="54"/>
    </i>
    <i>
      <x v="57"/>
    </i>
    <i>
      <x v="58"/>
    </i>
    <i>
      <x v="59"/>
    </i>
    <i>
      <x v="69"/>
    </i>
    <i>
      <x v="73"/>
    </i>
    <i>
      <x v="79"/>
    </i>
    <i>
      <x v="80"/>
    </i>
    <i>
      <x v="82"/>
    </i>
    <i>
      <x v="95"/>
    </i>
    <i>
      <x v="101"/>
    </i>
    <i>
      <x v="102"/>
    </i>
    <i>
      <x v="104"/>
    </i>
    <i>
      <x v="105"/>
    </i>
    <i t="grand">
      <x/>
    </i>
  </rowItems>
  <colFields count="1">
    <field x="9"/>
  </colFields>
  <colItems count="12">
    <i>
      <x v="9"/>
    </i>
    <i>
      <x v="11"/>
    </i>
    <i>
      <x v="13"/>
    </i>
    <i>
      <x v="14"/>
    </i>
    <i>
      <x v="16"/>
    </i>
    <i>
      <x v="18"/>
    </i>
    <i>
      <x v="20"/>
    </i>
    <i>
      <x v="22"/>
    </i>
    <i>
      <x v="23"/>
    </i>
    <i>
      <x v="24"/>
    </i>
    <i>
      <x v="27"/>
    </i>
    <i t="grand">
      <x/>
    </i>
  </colItems>
  <pageFields count="2">
    <pageField fld="4" hier="-1"/>
    <pageField fld="2" hier="-1"/>
  </pageFields>
  <dataFields count="1">
    <dataField name="Cuenta de PRODUCTO ESPERADO" fld="1" subtotal="count" baseField="0" baseItem="0"/>
  </dataFields>
  <formats count="14">
    <format dxfId="53">
      <pivotArea type="all" dataOnly="0" outline="0" fieldPosition="0"/>
    </format>
    <format dxfId="52">
      <pivotArea dataOnly="0" labelOnly="1" fieldPosition="0">
        <references count="1">
          <reference field="1" count="14">
            <x v="3"/>
            <x v="19"/>
            <x v="23"/>
            <x v="35"/>
            <x v="44"/>
            <x v="47"/>
            <x v="54"/>
            <x v="56"/>
            <x v="73"/>
            <x v="76"/>
            <x v="79"/>
            <x v="102"/>
            <x v="103"/>
            <x v="104"/>
          </reference>
        </references>
      </pivotArea>
    </format>
    <format dxfId="51">
      <pivotArea dataOnly="0" labelOnly="1" fieldPosition="0">
        <references count="1">
          <reference field="1" count="1">
            <x v="3"/>
          </reference>
        </references>
      </pivotArea>
    </format>
    <format dxfId="50">
      <pivotArea dataOnly="0" labelOnly="1" fieldPosition="0">
        <references count="1">
          <reference field="1" count="1">
            <x v="73"/>
          </reference>
        </references>
      </pivotArea>
    </format>
    <format dxfId="49">
      <pivotArea type="all" dataOnly="0" outline="0" fieldPosition="0"/>
    </format>
    <format dxfId="48">
      <pivotArea dataOnly="0" labelOnly="1" fieldPosition="0">
        <references count="1">
          <reference field="1" count="13">
            <x v="3"/>
            <x v="19"/>
            <x v="23"/>
            <x v="35"/>
            <x v="44"/>
            <x v="46"/>
            <x v="54"/>
            <x v="56"/>
            <x v="69"/>
            <x v="73"/>
            <x v="79"/>
            <x v="102"/>
            <x v="104"/>
          </reference>
        </references>
      </pivotArea>
    </format>
    <format dxfId="47">
      <pivotArea type="origin" dataOnly="0" labelOnly="1" outline="0" fieldPosition="0"/>
    </format>
    <format dxfId="46">
      <pivotArea field="1" type="button" dataOnly="0" labelOnly="1" outline="0" axis="axisRow" fieldPosition="0"/>
    </format>
    <format dxfId="45">
      <pivotArea dataOnly="0" labelOnly="1" fieldPosition="0">
        <references count="1">
          <reference field="1" count="14">
            <x v="3"/>
            <x v="8"/>
            <x v="19"/>
            <x v="23"/>
            <x v="35"/>
            <x v="44"/>
            <x v="46"/>
            <x v="54"/>
            <x v="56"/>
            <x v="69"/>
            <x v="73"/>
            <x v="79"/>
            <x v="102"/>
            <x v="104"/>
          </reference>
        </references>
      </pivotArea>
    </format>
    <format dxfId="44">
      <pivotArea dataOnly="0" labelOnly="1" grandRow="1" outline="0" fieldPosition="0"/>
    </format>
    <format dxfId="43">
      <pivotArea type="origin" dataOnly="0" labelOnly="1" outline="0" fieldPosition="0"/>
    </format>
    <format dxfId="42">
      <pivotArea field="1" type="button" dataOnly="0" labelOnly="1" outline="0" axis="axisRow" fieldPosition="0"/>
    </format>
    <format dxfId="41">
      <pivotArea dataOnly="0" labelOnly="1" fieldPosition="0">
        <references count="1">
          <reference field="1" count="14">
            <x v="3"/>
            <x v="8"/>
            <x v="19"/>
            <x v="23"/>
            <x v="35"/>
            <x v="44"/>
            <x v="46"/>
            <x v="54"/>
            <x v="56"/>
            <x v="69"/>
            <x v="73"/>
            <x v="79"/>
            <x v="102"/>
            <x v="104"/>
          </reference>
        </references>
      </pivotArea>
    </format>
    <format dxfId="40">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umv.gov.co/portal/pqrsfd/" TargetMode="External"/><Relationship Id="rId7" Type="http://schemas.openxmlformats.org/officeDocument/2006/relationships/comments" Target="../comments1.xml"/><Relationship Id="rId2" Type="http://schemas.openxmlformats.org/officeDocument/2006/relationships/hyperlink" Target="https://www.umv.gov.co/portal/pqrsfd/" TargetMode="External"/><Relationship Id="rId1" Type="http://schemas.openxmlformats.org/officeDocument/2006/relationships/hyperlink" Target="http://www.umv.gov.co/sisgestion2017/Documentos/APOYO/THU/THU-PR-003_V4.0_PROCEDIMIENTO_DESVINCULACION_DE_PERSONAL.xls" TargetMode="External"/><Relationship Id="rId6" Type="http://schemas.openxmlformats.org/officeDocument/2006/relationships/vmlDrawing" Target="../drawings/vmlDrawing1.vml"/><Relationship Id="rId5" Type="http://schemas.openxmlformats.org/officeDocument/2006/relationships/printerSettings" Target="../printerSettings/printerSettings2.bin"/><Relationship Id="rId4" Type="http://schemas.openxmlformats.org/officeDocument/2006/relationships/hyperlink" Target="http://www.umv.gov.co/portal/rendicion-d-cuenta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umv.gov.co/portal/pqrsfd/" TargetMode="External"/><Relationship Id="rId7" Type="http://schemas.openxmlformats.org/officeDocument/2006/relationships/comments" Target="../comments2.xml"/><Relationship Id="rId2" Type="http://schemas.openxmlformats.org/officeDocument/2006/relationships/hyperlink" Target="https://www.umv.gov.co/portal/pqrsfd/" TargetMode="External"/><Relationship Id="rId1" Type="http://schemas.openxmlformats.org/officeDocument/2006/relationships/hyperlink" Target="http://www.umv.gov.co/sisgestion2017/Documentos/APOYO/THU/THU-PR-003_V4.0_PROCEDIMIENTO_DESVINCULACION_DE_PERSONAL.xls"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www.umv.gov.co/portal/rendicion-d-cuenta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hyperlink" Target="http://www.umv.gov.co/sisgestion2017/Documentos/APOYO/THU/THU-PR-003_V4.0_PROCEDIMIENTO_DESVINCULACION_DE_PERSONAL.xls" TargetMode="External"/><Relationship Id="rId3" Type="http://schemas.openxmlformats.org/officeDocument/2006/relationships/hyperlink" Target="http://www.umv.gov.co/sisgestion2017/Documentos/APOYO/CONT/GCON-MA-001V9_Manual_de_contratacion.docx" TargetMode="External"/><Relationship Id="rId7" Type="http://schemas.openxmlformats.org/officeDocument/2006/relationships/hyperlink" Target="http://www.umv.gov.co/sisgestion2017/Documentos/APOYO/CONT/GCON-MA-001V9_Manual_de_contratacion.docx" TargetMode="External"/><Relationship Id="rId2" Type="http://schemas.openxmlformats.org/officeDocument/2006/relationships/hyperlink" Target="http://www.umv.gov.co/sisgestion2017/Documentos/APOYO/CONT/GCON-MA-001V9_Manual_de_contratacion.docx" TargetMode="External"/><Relationship Id="rId1" Type="http://schemas.openxmlformats.org/officeDocument/2006/relationships/hyperlink" Target="http://www.umv.gov.co/sisgestion2017/Documentos/APOYO/CONT/GCON-MA-001V9_Manual_de_contratacion.docx" TargetMode="External"/><Relationship Id="rId6" Type="http://schemas.openxmlformats.org/officeDocument/2006/relationships/hyperlink" Target="http://www.umv.gov.co/sisgestion2017/Documentos/APOYO/CONT/GCON-MA-001V9_Manual_de_contratacion.docx" TargetMode="External"/><Relationship Id="rId11" Type="http://schemas.openxmlformats.org/officeDocument/2006/relationships/printerSettings" Target="../printerSettings/printerSettings5.bin"/><Relationship Id="rId5" Type="http://schemas.openxmlformats.org/officeDocument/2006/relationships/hyperlink" Target="http://www.umv.gov.co/sisgestion2017/Documentos/APOYO/CONT/GCON-MA-001V9_Manual_de_contratacion.docx" TargetMode="External"/><Relationship Id="rId10" Type="http://schemas.openxmlformats.org/officeDocument/2006/relationships/hyperlink" Target="http://www.umv.gov.co/portal/rendicion-d-cuentas/" TargetMode="External"/><Relationship Id="rId4" Type="http://schemas.openxmlformats.org/officeDocument/2006/relationships/hyperlink" Target="http://www.umv.gov.co/sisgestion2017/Documentos/APOYO/CONT/GCON-MA-001V9_Manual_de_contratacion.docx" TargetMode="External"/><Relationship Id="rId9" Type="http://schemas.openxmlformats.org/officeDocument/2006/relationships/hyperlink" Target="https://www.umv.gov.co/portal/pqrsfd/"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ivotTable" Target="../pivotTables/pivotTable6.xml"/><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B1:N260"/>
  <sheetViews>
    <sheetView zoomScale="90" zoomScaleNormal="90" zoomScaleSheetLayoutView="100" workbookViewId="0">
      <selection activeCell="H20" sqref="H20"/>
    </sheetView>
  </sheetViews>
  <sheetFormatPr baseColWidth="10" defaultColWidth="25.7109375" defaultRowHeight="12.75" x14ac:dyDescent="0.2"/>
  <cols>
    <col min="1" max="1" width="10" style="1" customWidth="1"/>
    <col min="2" max="2" width="10.28515625" style="1" customWidth="1"/>
    <col min="3" max="3" width="35" style="1" customWidth="1"/>
    <col min="4" max="4" width="69.7109375" style="1" customWidth="1"/>
    <col min="5" max="10" width="13.42578125" style="1" customWidth="1"/>
    <col min="11" max="13" width="25.7109375" style="1" customWidth="1"/>
    <col min="14" max="16384" width="25.7109375" style="1"/>
  </cols>
  <sheetData>
    <row r="1" spans="2:14" ht="21" customHeight="1" x14ac:dyDescent="0.2"/>
    <row r="2" spans="2:14" ht="36.75" customHeight="1" x14ac:dyDescent="0.2">
      <c r="B2" s="754" t="s">
        <v>0</v>
      </c>
      <c r="C2" s="754"/>
      <c r="D2" s="754"/>
      <c r="E2" s="754"/>
      <c r="F2" s="754"/>
      <c r="G2" s="754"/>
      <c r="H2" s="754"/>
      <c r="I2" s="754"/>
      <c r="J2" s="754"/>
      <c r="K2" s="754"/>
      <c r="L2" s="754"/>
      <c r="M2" s="754"/>
    </row>
    <row r="3" spans="2:14" ht="96" hidden="1" customHeight="1" x14ac:dyDescent="0.2">
      <c r="B3" s="746" t="s">
        <v>1</v>
      </c>
      <c r="C3" s="746"/>
      <c r="D3" s="746"/>
      <c r="E3" s="746"/>
      <c r="F3" s="746"/>
      <c r="G3" s="746"/>
      <c r="H3" s="746"/>
      <c r="I3" s="746"/>
      <c r="J3" s="746"/>
      <c r="K3" s="746"/>
      <c r="L3" s="746"/>
      <c r="M3" s="746"/>
    </row>
    <row r="4" spans="2:14" ht="12.75" customHeight="1" x14ac:dyDescent="0.2">
      <c r="B4" s="671" t="s">
        <v>2</v>
      </c>
      <c r="C4" s="671" t="s">
        <v>3</v>
      </c>
      <c r="D4" s="671"/>
      <c r="E4" s="671" t="s">
        <v>4</v>
      </c>
      <c r="F4" s="671"/>
      <c r="G4" s="671"/>
      <c r="H4" s="671"/>
      <c r="I4" s="749" t="s">
        <v>5</v>
      </c>
      <c r="J4" s="749"/>
      <c r="K4" s="750" t="s">
        <v>6</v>
      </c>
      <c r="L4" s="751" t="s">
        <v>7</v>
      </c>
      <c r="M4" s="752" t="s">
        <v>8</v>
      </c>
    </row>
    <row r="5" spans="2:14" x14ac:dyDescent="0.2">
      <c r="B5" s="671"/>
      <c r="C5" s="671"/>
      <c r="D5" s="671"/>
      <c r="E5" s="109" t="s">
        <v>9</v>
      </c>
      <c r="F5" s="109" t="s">
        <v>10</v>
      </c>
      <c r="G5" s="109" t="s">
        <v>11</v>
      </c>
      <c r="H5" s="109" t="s">
        <v>12</v>
      </c>
      <c r="I5" s="753" t="s">
        <v>13</v>
      </c>
      <c r="J5" s="753" t="s">
        <v>14</v>
      </c>
      <c r="K5" s="750"/>
      <c r="L5" s="751"/>
      <c r="M5" s="752"/>
    </row>
    <row r="6" spans="2:14" x14ac:dyDescent="0.2">
      <c r="B6" s="671"/>
      <c r="C6" s="671"/>
      <c r="D6" s="671"/>
      <c r="E6" s="89">
        <v>10</v>
      </c>
      <c r="F6" s="89">
        <v>5</v>
      </c>
      <c r="G6" s="89">
        <v>3</v>
      </c>
      <c r="H6" s="89">
        <v>0</v>
      </c>
      <c r="I6" s="753"/>
      <c r="J6" s="753" t="s">
        <v>14</v>
      </c>
      <c r="K6" s="750"/>
      <c r="L6" s="751"/>
      <c r="M6" s="752"/>
    </row>
    <row r="7" spans="2:14" ht="22.5" customHeight="1" x14ac:dyDescent="0.2">
      <c r="B7" s="746" t="s">
        <v>15</v>
      </c>
      <c r="C7" s="746"/>
      <c r="D7" s="746"/>
      <c r="E7" s="746"/>
      <c r="F7" s="746"/>
      <c r="G7" s="746"/>
      <c r="H7" s="746"/>
      <c r="I7" s="746"/>
      <c r="J7" s="746"/>
      <c r="K7" s="746"/>
      <c r="L7" s="746"/>
      <c r="M7" s="746"/>
    </row>
    <row r="8" spans="2:14" s="2" customFormat="1" ht="25.5" customHeight="1" x14ac:dyDescent="0.2">
      <c r="B8" s="747" t="s">
        <v>16</v>
      </c>
      <c r="C8" s="747"/>
      <c r="D8" s="747"/>
      <c r="E8" s="747"/>
      <c r="F8" s="747"/>
      <c r="G8" s="747"/>
      <c r="H8" s="748"/>
      <c r="I8" s="747"/>
      <c r="J8" s="747"/>
      <c r="K8" s="743"/>
      <c r="L8" s="744"/>
      <c r="M8" s="745"/>
    </row>
    <row r="9" spans="2:14" ht="129.75" customHeight="1" x14ac:dyDescent="0.2">
      <c r="B9" s="112">
        <v>1</v>
      </c>
      <c r="C9" s="692" t="s">
        <v>17</v>
      </c>
      <c r="D9" s="693"/>
      <c r="E9" s="112">
        <v>10</v>
      </c>
      <c r="F9" s="112"/>
      <c r="G9" s="112"/>
      <c r="H9" s="99"/>
      <c r="I9" s="13"/>
      <c r="J9" s="13"/>
      <c r="K9" s="743"/>
      <c r="L9" s="744"/>
      <c r="M9" s="745"/>
    </row>
    <row r="10" spans="2:14" ht="140.25" customHeight="1" x14ac:dyDescent="0.2">
      <c r="B10" s="112">
        <v>2</v>
      </c>
      <c r="C10" s="692" t="s">
        <v>18</v>
      </c>
      <c r="D10" s="693"/>
      <c r="E10" s="112"/>
      <c r="F10" s="112">
        <v>5</v>
      </c>
      <c r="G10" s="112"/>
      <c r="H10" s="99"/>
      <c r="I10" s="13"/>
      <c r="J10" s="13"/>
      <c r="K10" s="743"/>
      <c r="L10" s="744"/>
      <c r="M10" s="745"/>
    </row>
    <row r="11" spans="2:14" ht="26.25" customHeight="1" x14ac:dyDescent="0.2">
      <c r="B11" s="680" t="s">
        <v>19</v>
      </c>
      <c r="C11" s="680"/>
      <c r="D11" s="680"/>
      <c r="E11" s="680"/>
      <c r="F11" s="680"/>
      <c r="G11" s="680"/>
      <c r="H11" s="681"/>
      <c r="I11" s="680"/>
      <c r="J11" s="680"/>
      <c r="K11" s="743"/>
      <c r="L11" s="744"/>
      <c r="M11" s="745"/>
    </row>
    <row r="12" spans="2:14" x14ac:dyDescent="0.2">
      <c r="B12" s="716">
        <v>3</v>
      </c>
      <c r="C12" s="705" t="s">
        <v>20</v>
      </c>
      <c r="D12" s="706"/>
      <c r="E12" s="101"/>
      <c r="F12" s="101"/>
      <c r="G12" s="101"/>
      <c r="H12" s="102"/>
      <c r="I12" s="101"/>
      <c r="J12" s="101"/>
      <c r="K12" s="743"/>
      <c r="L12" s="744"/>
      <c r="M12" s="745"/>
    </row>
    <row r="13" spans="2:14" x14ac:dyDescent="0.2">
      <c r="B13" s="717"/>
      <c r="C13" s="707"/>
      <c r="D13" s="708"/>
      <c r="E13" s="112"/>
      <c r="F13" s="112">
        <v>5</v>
      </c>
      <c r="G13" s="112"/>
      <c r="H13" s="99"/>
      <c r="I13" s="13"/>
      <c r="J13" s="13"/>
      <c r="K13" s="743"/>
      <c r="L13" s="744"/>
      <c r="M13" s="745"/>
    </row>
    <row r="14" spans="2:14" x14ac:dyDescent="0.2">
      <c r="B14" s="716">
        <v>4</v>
      </c>
      <c r="C14" s="705" t="s">
        <v>21</v>
      </c>
      <c r="D14" s="706"/>
      <c r="E14" s="112"/>
      <c r="F14" s="112"/>
      <c r="G14" s="112"/>
      <c r="H14" s="99"/>
      <c r="I14" s="13"/>
      <c r="J14" s="13"/>
      <c r="K14" s="743"/>
      <c r="L14" s="744"/>
      <c r="M14" s="745"/>
      <c r="N14" s="97"/>
    </row>
    <row r="15" spans="2:14" x14ac:dyDescent="0.2">
      <c r="B15" s="717"/>
      <c r="C15" s="707"/>
      <c r="D15" s="708"/>
      <c r="E15" s="112"/>
      <c r="F15" s="112"/>
      <c r="G15" s="112">
        <v>5</v>
      </c>
      <c r="H15" s="99"/>
      <c r="I15" s="13"/>
      <c r="J15" s="13"/>
      <c r="K15" s="743"/>
      <c r="L15" s="744"/>
      <c r="M15" s="745"/>
      <c r="N15" s="92"/>
    </row>
    <row r="16" spans="2:14" ht="26.25" customHeight="1" x14ac:dyDescent="0.2">
      <c r="B16" s="680" t="s">
        <v>22</v>
      </c>
      <c r="C16" s="680"/>
      <c r="D16" s="680"/>
      <c r="E16" s="680"/>
      <c r="F16" s="680"/>
      <c r="G16" s="680"/>
      <c r="H16" s="681"/>
      <c r="I16" s="680"/>
      <c r="J16" s="680"/>
      <c r="K16" s="743"/>
      <c r="L16" s="685"/>
      <c r="M16" s="688"/>
    </row>
    <row r="17" spans="2:13" ht="45.75" customHeight="1" x14ac:dyDescent="0.2">
      <c r="B17" s="112">
        <v>5</v>
      </c>
      <c r="C17" s="692" t="s">
        <v>23</v>
      </c>
      <c r="D17" s="693"/>
      <c r="E17" s="113"/>
      <c r="F17" s="112"/>
      <c r="G17" s="113"/>
      <c r="H17" s="99"/>
      <c r="I17" s="13"/>
      <c r="J17" s="13"/>
      <c r="K17" s="743"/>
      <c r="L17" s="686"/>
      <c r="M17" s="689"/>
    </row>
    <row r="18" spans="2:13" ht="36" customHeight="1" x14ac:dyDescent="0.2">
      <c r="B18" s="112">
        <v>6</v>
      </c>
      <c r="C18" s="692" t="s">
        <v>24</v>
      </c>
      <c r="D18" s="693"/>
      <c r="E18" s="112"/>
      <c r="F18" s="112"/>
      <c r="G18" s="112"/>
      <c r="H18" s="99"/>
      <c r="I18" s="13"/>
      <c r="J18" s="13"/>
      <c r="K18" s="743"/>
      <c r="L18" s="686"/>
      <c r="M18" s="689"/>
    </row>
    <row r="19" spans="2:13" ht="36" customHeight="1" x14ac:dyDescent="0.2">
      <c r="B19" s="112">
        <v>7</v>
      </c>
      <c r="C19" s="692" t="s">
        <v>25</v>
      </c>
      <c r="D19" s="693"/>
      <c r="E19" s="112"/>
      <c r="F19" s="112">
        <v>5</v>
      </c>
      <c r="G19" s="112"/>
      <c r="H19" s="99"/>
      <c r="I19" s="13"/>
      <c r="J19" s="13"/>
      <c r="K19" s="743"/>
      <c r="L19" s="686"/>
      <c r="M19" s="689"/>
    </row>
    <row r="20" spans="2:13" ht="24" customHeight="1" x14ac:dyDescent="0.2">
      <c r="B20" s="112">
        <v>8</v>
      </c>
      <c r="C20" s="692" t="s">
        <v>26</v>
      </c>
      <c r="D20" s="693"/>
      <c r="E20" s="112"/>
      <c r="F20" s="112">
        <v>5</v>
      </c>
      <c r="G20" s="112"/>
      <c r="H20" s="99"/>
      <c r="I20" s="13"/>
      <c r="J20" s="13"/>
      <c r="K20" s="743"/>
      <c r="L20" s="687"/>
      <c r="M20" s="690"/>
    </row>
    <row r="21" spans="2:13" ht="26.25" customHeight="1" x14ac:dyDescent="0.2">
      <c r="B21" s="680" t="s">
        <v>27</v>
      </c>
      <c r="C21" s="680"/>
      <c r="D21" s="680"/>
      <c r="E21" s="680"/>
      <c r="F21" s="680"/>
      <c r="G21" s="680"/>
      <c r="H21" s="681"/>
      <c r="I21" s="680"/>
      <c r="J21" s="680"/>
      <c r="K21" s="743"/>
      <c r="L21" s="685"/>
      <c r="M21" s="688"/>
    </row>
    <row r="22" spans="2:13" x14ac:dyDescent="0.2">
      <c r="B22" s="716">
        <v>9</v>
      </c>
      <c r="C22" s="705" t="s">
        <v>28</v>
      </c>
      <c r="D22" s="706"/>
      <c r="E22" s="101"/>
      <c r="F22" s="101"/>
      <c r="G22" s="101"/>
      <c r="H22" s="102"/>
      <c r="I22" s="101"/>
      <c r="J22" s="101"/>
      <c r="K22" s="743"/>
      <c r="L22" s="686"/>
      <c r="M22" s="689"/>
    </row>
    <row r="23" spans="2:13" x14ac:dyDescent="0.2">
      <c r="B23" s="717"/>
      <c r="C23" s="707"/>
      <c r="D23" s="708"/>
      <c r="E23" s="112"/>
      <c r="F23" s="112"/>
      <c r="G23" s="112"/>
      <c r="H23" s="112"/>
      <c r="I23" s="19"/>
      <c r="J23" s="19"/>
      <c r="K23" s="743"/>
      <c r="L23" s="686"/>
      <c r="M23" s="689"/>
    </row>
    <row r="24" spans="2:13" ht="207.75" customHeight="1" x14ac:dyDescent="0.2">
      <c r="B24" s="112">
        <v>10</v>
      </c>
      <c r="C24" s="692" t="s">
        <v>29</v>
      </c>
      <c r="D24" s="693"/>
      <c r="E24" s="112"/>
      <c r="F24" s="112"/>
      <c r="G24" s="112"/>
      <c r="H24" s="112"/>
      <c r="I24" s="19"/>
      <c r="J24" s="19"/>
      <c r="K24" s="743"/>
      <c r="L24" s="686"/>
      <c r="M24" s="689"/>
    </row>
    <row r="25" spans="2:13" ht="26.25" customHeight="1" x14ac:dyDescent="0.2">
      <c r="B25" s="112">
        <v>11</v>
      </c>
      <c r="C25" s="692" t="s">
        <v>30</v>
      </c>
      <c r="D25" s="693"/>
      <c r="E25" s="112"/>
      <c r="F25" s="112"/>
      <c r="G25" s="112"/>
      <c r="H25" s="112"/>
      <c r="I25" s="19"/>
      <c r="J25" s="19"/>
      <c r="K25" s="743"/>
      <c r="L25" s="687"/>
      <c r="M25" s="690"/>
    </row>
    <row r="26" spans="2:13" ht="26.25" customHeight="1" x14ac:dyDescent="0.2">
      <c r="B26" s="672" t="s">
        <v>31</v>
      </c>
      <c r="C26" s="673"/>
      <c r="D26" s="674"/>
      <c r="E26" s="112">
        <f>SUM(E9:E25)</f>
        <v>10</v>
      </c>
      <c r="F26" s="112">
        <f>SUM(F9:F25)</f>
        <v>20</v>
      </c>
      <c r="G26" s="112">
        <f>SUM(G9:G25)</f>
        <v>5</v>
      </c>
      <c r="H26" s="112">
        <f>SUM(H9:H25)</f>
        <v>0</v>
      </c>
    </row>
    <row r="27" spans="2:13" ht="26.25" customHeight="1" x14ac:dyDescent="0.2">
      <c r="B27" s="672" t="s">
        <v>32</v>
      </c>
      <c r="C27" s="673"/>
      <c r="D27" s="674"/>
      <c r="E27" s="103">
        <f>SUM(E26:G26)/110</f>
        <v>0.31818181818181818</v>
      </c>
      <c r="F27" s="103"/>
      <c r="G27" s="103"/>
      <c r="H27" s="103"/>
    </row>
    <row r="28" spans="2:13" ht="26.25" customHeight="1" x14ac:dyDescent="0.2">
      <c r="B28" s="740" t="s">
        <v>33</v>
      </c>
      <c r="C28" s="741"/>
      <c r="D28" s="741"/>
      <c r="E28" s="741"/>
      <c r="F28" s="741"/>
      <c r="G28" s="741"/>
      <c r="H28" s="741"/>
      <c r="I28" s="741"/>
      <c r="J28" s="741"/>
      <c r="K28" s="741"/>
      <c r="L28" s="741"/>
      <c r="M28" s="742"/>
    </row>
    <row r="29" spans="2:13" ht="26.25" customHeight="1" x14ac:dyDescent="0.2">
      <c r="B29" s="680" t="s">
        <v>34</v>
      </c>
      <c r="C29" s="680"/>
      <c r="D29" s="680"/>
      <c r="E29" s="680"/>
      <c r="F29" s="680"/>
      <c r="G29" s="680"/>
      <c r="H29" s="681"/>
      <c r="I29" s="11"/>
      <c r="J29" s="12"/>
      <c r="K29" s="682"/>
      <c r="L29" s="685"/>
      <c r="M29" s="688"/>
    </row>
    <row r="30" spans="2:13" x14ac:dyDescent="0.2">
      <c r="B30" s="716">
        <v>1</v>
      </c>
      <c r="C30" s="705" t="s">
        <v>35</v>
      </c>
      <c r="D30" s="706"/>
      <c r="E30" s="101"/>
      <c r="F30" s="101"/>
      <c r="G30" s="101"/>
      <c r="H30" s="102"/>
      <c r="I30" s="11"/>
      <c r="J30" s="12"/>
      <c r="K30" s="683"/>
      <c r="L30" s="686"/>
      <c r="M30" s="689"/>
    </row>
    <row r="31" spans="2:13" ht="171" customHeight="1" x14ac:dyDescent="0.2">
      <c r="B31" s="717"/>
      <c r="C31" s="707"/>
      <c r="D31" s="708"/>
      <c r="E31" s="112"/>
      <c r="F31" s="99"/>
      <c r="G31" s="99"/>
      <c r="H31" s="99"/>
      <c r="I31" s="13"/>
      <c r="J31" s="13"/>
      <c r="K31" s="683"/>
      <c r="L31" s="686"/>
      <c r="M31" s="689"/>
    </row>
    <row r="32" spans="2:13" ht="26.25" customHeight="1" x14ac:dyDescent="0.2">
      <c r="B32" s="680" t="s">
        <v>36</v>
      </c>
      <c r="C32" s="680"/>
      <c r="D32" s="680"/>
      <c r="E32" s="680"/>
      <c r="F32" s="680"/>
      <c r="G32" s="680"/>
      <c r="H32" s="681"/>
      <c r="I32" s="11"/>
      <c r="J32" s="12"/>
      <c r="K32" s="683"/>
      <c r="L32" s="686"/>
      <c r="M32" s="689"/>
    </row>
    <row r="33" spans="2:13" ht="26.25" customHeight="1" x14ac:dyDescent="0.2">
      <c r="B33" s="112">
        <v>2</v>
      </c>
      <c r="C33" s="691" t="s">
        <v>37</v>
      </c>
      <c r="D33" s="691"/>
      <c r="E33" s="112"/>
      <c r="F33" s="98"/>
      <c r="G33" s="98"/>
      <c r="H33" s="98"/>
      <c r="I33" s="13"/>
      <c r="J33" s="13"/>
      <c r="K33" s="683"/>
      <c r="L33" s="686"/>
      <c r="M33" s="689"/>
    </row>
    <row r="34" spans="2:13" ht="62.25" customHeight="1" x14ac:dyDescent="0.2">
      <c r="B34" s="112">
        <v>3</v>
      </c>
      <c r="C34" s="691" t="s">
        <v>38</v>
      </c>
      <c r="D34" s="691"/>
      <c r="E34" s="99"/>
      <c r="F34" s="99"/>
      <c r="G34" s="112"/>
      <c r="H34" s="99"/>
      <c r="I34" s="13"/>
      <c r="J34" s="13"/>
      <c r="K34" s="684"/>
      <c r="L34" s="687"/>
      <c r="M34" s="690"/>
    </row>
    <row r="35" spans="2:13" ht="26.25" customHeight="1" x14ac:dyDescent="0.2">
      <c r="B35" s="680" t="s">
        <v>39</v>
      </c>
      <c r="C35" s="680"/>
      <c r="D35" s="680"/>
      <c r="E35" s="680"/>
      <c r="F35" s="680"/>
      <c r="G35" s="680"/>
      <c r="H35" s="681"/>
      <c r="I35" s="11"/>
      <c r="J35" s="12"/>
      <c r="K35" s="682"/>
      <c r="L35" s="685"/>
      <c r="M35" s="688"/>
    </row>
    <row r="36" spans="2:13" ht="40.5" customHeight="1" x14ac:dyDescent="0.2">
      <c r="B36" s="112">
        <v>4</v>
      </c>
      <c r="C36" s="692" t="s">
        <v>40</v>
      </c>
      <c r="D36" s="693"/>
      <c r="E36" s="112"/>
      <c r="F36" s="112"/>
      <c r="G36" s="3"/>
      <c r="H36" s="3"/>
      <c r="I36" s="13"/>
      <c r="J36" s="13"/>
      <c r="K36" s="683"/>
      <c r="L36" s="686"/>
      <c r="M36" s="689"/>
    </row>
    <row r="37" spans="2:13" ht="26.25" customHeight="1" x14ac:dyDescent="0.2">
      <c r="B37" s="680" t="s">
        <v>41</v>
      </c>
      <c r="C37" s="680"/>
      <c r="D37" s="680"/>
      <c r="E37" s="680"/>
      <c r="F37" s="680"/>
      <c r="G37" s="680"/>
      <c r="H37" s="681"/>
      <c r="I37" s="680"/>
      <c r="J37" s="680"/>
      <c r="K37" s="683"/>
      <c r="L37" s="686"/>
      <c r="M37" s="689"/>
    </row>
    <row r="38" spans="2:13" ht="40.5" customHeight="1" x14ac:dyDescent="0.2">
      <c r="B38" s="112">
        <v>5</v>
      </c>
      <c r="C38" s="691" t="s">
        <v>42</v>
      </c>
      <c r="D38" s="691"/>
      <c r="E38" s="112"/>
      <c r="F38" s="112"/>
      <c r="G38" s="112"/>
      <c r="H38" s="112"/>
      <c r="I38" s="13"/>
      <c r="J38" s="13"/>
      <c r="K38" s="684"/>
      <c r="L38" s="687"/>
      <c r="M38" s="690"/>
    </row>
    <row r="39" spans="2:13" ht="26.25" customHeight="1" x14ac:dyDescent="0.2">
      <c r="B39" s="680" t="s">
        <v>43</v>
      </c>
      <c r="C39" s="680"/>
      <c r="D39" s="680"/>
      <c r="E39" s="680"/>
      <c r="F39" s="680"/>
      <c r="G39" s="680"/>
      <c r="H39" s="681"/>
      <c r="I39" s="680"/>
      <c r="J39" s="680"/>
      <c r="K39" s="682"/>
      <c r="L39" s="685"/>
      <c r="M39" s="688"/>
    </row>
    <row r="40" spans="2:13" x14ac:dyDescent="0.2">
      <c r="B40" s="716">
        <v>6</v>
      </c>
      <c r="C40" s="734" t="s">
        <v>44</v>
      </c>
      <c r="D40" s="735"/>
      <c r="E40" s="101"/>
      <c r="F40" s="101"/>
      <c r="G40" s="101"/>
      <c r="H40" s="102"/>
      <c r="I40" s="101"/>
      <c r="J40" s="101"/>
      <c r="K40" s="683"/>
      <c r="L40" s="686"/>
      <c r="M40" s="689"/>
    </row>
    <row r="41" spans="2:13" x14ac:dyDescent="0.2">
      <c r="B41" s="733"/>
      <c r="C41" s="736"/>
      <c r="D41" s="737"/>
      <c r="E41" s="101"/>
      <c r="F41" s="101"/>
      <c r="G41" s="101"/>
      <c r="H41" s="102"/>
      <c r="I41" s="101"/>
      <c r="J41" s="101"/>
      <c r="K41" s="683"/>
      <c r="L41" s="686"/>
      <c r="M41" s="689"/>
    </row>
    <row r="42" spans="2:13" x14ac:dyDescent="0.2">
      <c r="B42" s="717"/>
      <c r="C42" s="738"/>
      <c r="D42" s="739"/>
      <c r="E42" s="99"/>
      <c r="F42" s="112"/>
      <c r="G42" s="99"/>
      <c r="H42" s="99"/>
      <c r="I42" s="13"/>
      <c r="J42" s="13"/>
      <c r="K42" s="684"/>
      <c r="L42" s="687"/>
      <c r="M42" s="690"/>
    </row>
    <row r="43" spans="2:13" ht="26.25" customHeight="1" x14ac:dyDescent="0.2">
      <c r="B43" s="672" t="s">
        <v>31</v>
      </c>
      <c r="C43" s="673"/>
      <c r="D43" s="674"/>
      <c r="E43" s="112">
        <f>SUM(E31:E42)</f>
        <v>0</v>
      </c>
      <c r="F43" s="112">
        <f>SUM(F31:F42)</f>
        <v>0</v>
      </c>
      <c r="G43" s="112">
        <f>SUM(G31:G42)</f>
        <v>0</v>
      </c>
      <c r="H43" s="112">
        <f>SUM(H31:H42)</f>
        <v>0</v>
      </c>
    </row>
    <row r="44" spans="2:13" ht="26.25" customHeight="1" x14ac:dyDescent="0.2">
      <c r="B44" s="672" t="s">
        <v>32</v>
      </c>
      <c r="C44" s="673"/>
      <c r="D44" s="674"/>
      <c r="E44" s="698">
        <f>SUM(E43:G43)/60</f>
        <v>0</v>
      </c>
      <c r="F44" s="698"/>
      <c r="G44" s="698"/>
      <c r="H44" s="698"/>
    </row>
    <row r="45" spans="2:13" ht="26.25" customHeight="1" x14ac:dyDescent="0.2">
      <c r="B45" s="699" t="s">
        <v>45</v>
      </c>
      <c r="C45" s="700"/>
      <c r="D45" s="700"/>
      <c r="E45" s="700"/>
      <c r="F45" s="700"/>
      <c r="G45" s="700"/>
      <c r="H45" s="700"/>
      <c r="I45" s="700"/>
      <c r="J45" s="700"/>
      <c r="K45" s="700"/>
      <c r="L45" s="700"/>
      <c r="M45" s="702"/>
    </row>
    <row r="46" spans="2:13" ht="26.25" customHeight="1" x14ac:dyDescent="0.2">
      <c r="B46" s="680" t="s">
        <v>46</v>
      </c>
      <c r="C46" s="680"/>
      <c r="D46" s="680"/>
      <c r="E46" s="680"/>
      <c r="F46" s="680"/>
      <c r="G46" s="680"/>
      <c r="H46" s="681"/>
      <c r="I46" s="11"/>
      <c r="J46" s="12"/>
      <c r="K46" s="682"/>
      <c r="L46" s="685"/>
      <c r="M46" s="688"/>
    </row>
    <row r="47" spans="2:13" x14ac:dyDescent="0.2">
      <c r="B47" s="724">
        <v>1</v>
      </c>
      <c r="C47" s="727" t="s">
        <v>47</v>
      </c>
      <c r="D47" s="728"/>
      <c r="E47" s="101"/>
      <c r="F47" s="101"/>
      <c r="G47" s="101"/>
      <c r="H47" s="102"/>
      <c r="I47" s="11"/>
      <c r="J47" s="12"/>
      <c r="K47" s="683"/>
      <c r="L47" s="686"/>
      <c r="M47" s="689"/>
    </row>
    <row r="48" spans="2:13" x14ac:dyDescent="0.2">
      <c r="B48" s="725"/>
      <c r="C48" s="729"/>
      <c r="D48" s="730"/>
      <c r="E48" s="101"/>
      <c r="F48" s="101"/>
      <c r="G48" s="101"/>
      <c r="H48" s="102"/>
      <c r="I48" s="11"/>
      <c r="J48" s="12"/>
      <c r="K48" s="683"/>
      <c r="L48" s="686"/>
      <c r="M48" s="689"/>
    </row>
    <row r="49" spans="2:13" x14ac:dyDescent="0.2">
      <c r="B49" s="726"/>
      <c r="C49" s="731"/>
      <c r="D49" s="732"/>
      <c r="E49" s="113"/>
      <c r="F49" s="113"/>
      <c r="G49" s="113"/>
      <c r="H49" s="113"/>
      <c r="I49" s="13"/>
      <c r="J49" s="13"/>
      <c r="K49" s="683"/>
      <c r="L49" s="686"/>
      <c r="M49" s="689"/>
    </row>
    <row r="50" spans="2:13" ht="38.25" customHeight="1" x14ac:dyDescent="0.2">
      <c r="B50" s="113">
        <v>2</v>
      </c>
      <c r="C50" s="711" t="s">
        <v>48</v>
      </c>
      <c r="D50" s="711"/>
      <c r="E50" s="113"/>
      <c r="F50" s="113"/>
      <c r="G50" s="113"/>
      <c r="H50" s="113"/>
      <c r="I50" s="13"/>
      <c r="J50" s="13"/>
      <c r="K50" s="684"/>
      <c r="L50" s="687"/>
      <c r="M50" s="690"/>
    </row>
    <row r="51" spans="2:13" ht="26.25" customHeight="1" x14ac:dyDescent="0.2">
      <c r="B51" s="680" t="s">
        <v>49</v>
      </c>
      <c r="C51" s="680"/>
      <c r="D51" s="680"/>
      <c r="E51" s="680"/>
      <c r="F51" s="680"/>
      <c r="G51" s="680"/>
      <c r="H51" s="681"/>
      <c r="I51" s="11"/>
      <c r="J51" s="12"/>
      <c r="K51" s="682"/>
      <c r="L51" s="685"/>
      <c r="M51" s="688"/>
    </row>
    <row r="52" spans="2:13" ht="41.25" customHeight="1" x14ac:dyDescent="0.2">
      <c r="B52" s="113">
        <v>3</v>
      </c>
      <c r="C52" s="711" t="s">
        <v>50</v>
      </c>
      <c r="D52" s="711"/>
      <c r="E52" s="113"/>
      <c r="F52" s="113"/>
      <c r="G52" s="113"/>
      <c r="H52" s="113"/>
      <c r="I52" s="13"/>
      <c r="J52" s="13"/>
      <c r="K52" s="683"/>
      <c r="L52" s="686"/>
      <c r="M52" s="689"/>
    </row>
    <row r="53" spans="2:13" ht="26.25" customHeight="1" x14ac:dyDescent="0.2">
      <c r="B53" s="113">
        <v>4</v>
      </c>
      <c r="C53" s="711" t="s">
        <v>51</v>
      </c>
      <c r="D53" s="711"/>
      <c r="E53" s="113"/>
      <c r="F53" s="113"/>
      <c r="G53" s="113"/>
      <c r="H53" s="113"/>
      <c r="I53" s="13"/>
      <c r="J53" s="13"/>
      <c r="K53" s="684"/>
      <c r="L53" s="687"/>
      <c r="M53" s="690"/>
    </row>
    <row r="54" spans="2:13" ht="26.25" customHeight="1" x14ac:dyDescent="0.2">
      <c r="B54" s="680" t="s">
        <v>52</v>
      </c>
      <c r="C54" s="680"/>
      <c r="D54" s="680"/>
      <c r="E54" s="680"/>
      <c r="F54" s="680"/>
      <c r="G54" s="680"/>
      <c r="H54" s="681"/>
      <c r="I54" s="11"/>
      <c r="J54" s="12"/>
      <c r="K54" s="682"/>
      <c r="L54" s="685"/>
      <c r="M54" s="688"/>
    </row>
    <row r="55" spans="2:13" ht="90" customHeight="1" x14ac:dyDescent="0.2">
      <c r="B55" s="113">
        <v>5</v>
      </c>
      <c r="C55" s="712" t="s">
        <v>53</v>
      </c>
      <c r="D55" s="712"/>
      <c r="E55" s="7"/>
      <c r="F55" s="7"/>
      <c r="G55" s="113"/>
      <c r="H55" s="7"/>
      <c r="I55" s="13"/>
      <c r="J55" s="13"/>
      <c r="K55" s="684"/>
      <c r="L55" s="687"/>
      <c r="M55" s="690"/>
    </row>
    <row r="56" spans="2:13" ht="26.25" customHeight="1" x14ac:dyDescent="0.2">
      <c r="B56" s="672" t="s">
        <v>31</v>
      </c>
      <c r="C56" s="673"/>
      <c r="D56" s="674"/>
      <c r="E56" s="112">
        <f>SUM(E49:E55)</f>
        <v>0</v>
      </c>
      <c r="F56" s="112">
        <f>SUM(F49:F55)</f>
        <v>0</v>
      </c>
      <c r="G56" s="112">
        <f>SUM(G49:G55)</f>
        <v>0</v>
      </c>
      <c r="H56" s="112">
        <f>SUM(H49:H55)</f>
        <v>0</v>
      </c>
    </row>
    <row r="57" spans="2:13" ht="26.25" customHeight="1" x14ac:dyDescent="0.2">
      <c r="B57" s="672" t="s">
        <v>32</v>
      </c>
      <c r="C57" s="673"/>
      <c r="D57" s="674"/>
      <c r="E57" s="698">
        <f>SUM(E56:G56)/50</f>
        <v>0</v>
      </c>
      <c r="F57" s="698"/>
      <c r="G57" s="698"/>
      <c r="H57" s="698"/>
    </row>
    <row r="58" spans="2:13" ht="26.25" customHeight="1" x14ac:dyDescent="0.2">
      <c r="B58" s="699" t="s">
        <v>54</v>
      </c>
      <c r="C58" s="700"/>
      <c r="D58" s="700"/>
      <c r="E58" s="700"/>
      <c r="F58" s="700"/>
      <c r="G58" s="700"/>
      <c r="H58" s="700"/>
      <c r="I58" s="700"/>
      <c r="J58" s="700"/>
      <c r="K58" s="700"/>
      <c r="L58" s="700"/>
      <c r="M58" s="702"/>
    </row>
    <row r="59" spans="2:13" ht="26.25" customHeight="1" x14ac:dyDescent="0.2">
      <c r="B59" s="680" t="s">
        <v>55</v>
      </c>
      <c r="C59" s="680"/>
      <c r="D59" s="680"/>
      <c r="E59" s="680"/>
      <c r="F59" s="680"/>
      <c r="G59" s="680"/>
      <c r="H59" s="681"/>
      <c r="I59" s="11"/>
      <c r="J59" s="12"/>
      <c r="K59" s="90"/>
      <c r="L59" s="90"/>
      <c r="M59" s="91"/>
    </row>
    <row r="60" spans="2:13" ht="60.75" customHeight="1" x14ac:dyDescent="0.2">
      <c r="B60" s="112">
        <v>1</v>
      </c>
      <c r="C60" s="691" t="s">
        <v>56</v>
      </c>
      <c r="D60" s="691"/>
      <c r="E60" s="112"/>
      <c r="F60" s="99"/>
      <c r="G60" s="99"/>
      <c r="H60" s="99"/>
      <c r="I60" s="13"/>
      <c r="J60" s="13"/>
      <c r="K60" s="90"/>
      <c r="L60" s="90"/>
      <c r="M60" s="91"/>
    </row>
    <row r="61" spans="2:13" ht="26.25" customHeight="1" x14ac:dyDescent="0.2">
      <c r="B61" s="680" t="s">
        <v>57</v>
      </c>
      <c r="C61" s="680"/>
      <c r="D61" s="680"/>
      <c r="E61" s="680"/>
      <c r="F61" s="680"/>
      <c r="G61" s="680"/>
      <c r="H61" s="681"/>
      <c r="I61" s="11"/>
      <c r="J61" s="12"/>
      <c r="K61" s="682"/>
      <c r="L61" s="685"/>
      <c r="M61" s="688"/>
    </row>
    <row r="62" spans="2:13" x14ac:dyDescent="0.2">
      <c r="B62" s="716">
        <v>2</v>
      </c>
      <c r="C62" s="705" t="s">
        <v>58</v>
      </c>
      <c r="D62" s="706"/>
      <c r="E62" s="101"/>
      <c r="F62" s="101"/>
      <c r="G62" s="101"/>
      <c r="H62" s="102"/>
      <c r="I62" s="11"/>
      <c r="J62" s="12"/>
      <c r="K62" s="683"/>
      <c r="L62" s="686"/>
      <c r="M62" s="689"/>
    </row>
    <row r="63" spans="2:13" x14ac:dyDescent="0.2">
      <c r="B63" s="717"/>
      <c r="C63" s="707"/>
      <c r="D63" s="708"/>
      <c r="E63" s="112"/>
      <c r="F63" s="99"/>
      <c r="G63" s="99"/>
      <c r="H63" s="99"/>
      <c r="I63" s="13"/>
      <c r="J63" s="13"/>
      <c r="K63" s="683"/>
      <c r="L63" s="686"/>
      <c r="M63" s="689"/>
    </row>
    <row r="64" spans="2:13" ht="26.25" customHeight="1" x14ac:dyDescent="0.2">
      <c r="B64" s="681" t="s">
        <v>59</v>
      </c>
      <c r="C64" s="722"/>
      <c r="D64" s="722"/>
      <c r="E64" s="722"/>
      <c r="F64" s="722"/>
      <c r="G64" s="722"/>
      <c r="H64" s="722"/>
      <c r="I64" s="11"/>
      <c r="J64" s="12"/>
      <c r="K64" s="683"/>
      <c r="L64" s="686"/>
      <c r="M64" s="689"/>
    </row>
    <row r="65" spans="2:13" ht="138" customHeight="1" x14ac:dyDescent="0.2">
      <c r="B65" s="112">
        <v>3</v>
      </c>
      <c r="C65" s="692" t="s">
        <v>60</v>
      </c>
      <c r="D65" s="693"/>
      <c r="E65" s="112"/>
      <c r="F65" s="99"/>
      <c r="G65" s="99"/>
      <c r="H65" s="99"/>
      <c r="I65" s="13"/>
      <c r="J65" s="13"/>
      <c r="K65" s="683"/>
      <c r="L65" s="686"/>
      <c r="M65" s="689"/>
    </row>
    <row r="66" spans="2:13" ht="26.25" customHeight="1" x14ac:dyDescent="0.2">
      <c r="B66" s="680" t="s">
        <v>61</v>
      </c>
      <c r="C66" s="680"/>
      <c r="D66" s="680"/>
      <c r="E66" s="680"/>
      <c r="F66" s="680"/>
      <c r="G66" s="680"/>
      <c r="H66" s="681"/>
      <c r="I66" s="11"/>
      <c r="J66" s="12"/>
      <c r="K66" s="683"/>
      <c r="L66" s="686"/>
      <c r="M66" s="689"/>
    </row>
    <row r="67" spans="2:13" ht="63" customHeight="1" x14ac:dyDescent="0.2">
      <c r="B67" s="112">
        <v>4</v>
      </c>
      <c r="C67" s="691" t="s">
        <v>62</v>
      </c>
      <c r="D67" s="691"/>
      <c r="E67" s="112"/>
      <c r="F67" s="99"/>
      <c r="G67" s="99"/>
      <c r="H67" s="99"/>
      <c r="I67" s="13"/>
      <c r="J67" s="13"/>
      <c r="K67" s="683"/>
      <c r="L67" s="686"/>
      <c r="M67" s="689"/>
    </row>
    <row r="68" spans="2:13" ht="26.25" customHeight="1" x14ac:dyDescent="0.2">
      <c r="B68" s="680" t="s">
        <v>63</v>
      </c>
      <c r="C68" s="680"/>
      <c r="D68" s="680"/>
      <c r="E68" s="680"/>
      <c r="F68" s="680"/>
      <c r="G68" s="680"/>
      <c r="H68" s="681"/>
      <c r="I68" s="11"/>
      <c r="J68" s="12"/>
      <c r="K68" s="683"/>
      <c r="L68" s="686"/>
      <c r="M68" s="689"/>
    </row>
    <row r="69" spans="2:13" ht="132" customHeight="1" x14ac:dyDescent="0.2">
      <c r="B69" s="112">
        <v>5</v>
      </c>
      <c r="C69" s="691" t="s">
        <v>64</v>
      </c>
      <c r="D69" s="691"/>
      <c r="E69" s="112"/>
      <c r="F69" s="112"/>
      <c r="G69" s="112"/>
      <c r="H69" s="3"/>
      <c r="I69" s="13"/>
      <c r="J69" s="13"/>
      <c r="K69" s="683"/>
      <c r="L69" s="686"/>
      <c r="M69" s="689"/>
    </row>
    <row r="70" spans="2:13" ht="26.25" customHeight="1" x14ac:dyDescent="0.2">
      <c r="B70" s="680" t="s">
        <v>65</v>
      </c>
      <c r="C70" s="680"/>
      <c r="D70" s="680"/>
      <c r="E70" s="680"/>
      <c r="F70" s="680"/>
      <c r="G70" s="680"/>
      <c r="H70" s="681"/>
      <c r="I70" s="11"/>
      <c r="J70" s="12"/>
      <c r="K70" s="683"/>
      <c r="L70" s="686"/>
      <c r="M70" s="689"/>
    </row>
    <row r="71" spans="2:13" ht="99" customHeight="1" x14ac:dyDescent="0.2">
      <c r="B71" s="107">
        <v>6</v>
      </c>
      <c r="C71" s="723" t="s">
        <v>66</v>
      </c>
      <c r="D71" s="723"/>
      <c r="E71" s="110"/>
      <c r="F71" s="107"/>
      <c r="G71" s="107">
        <v>3</v>
      </c>
      <c r="H71" s="110"/>
      <c r="I71" s="14"/>
      <c r="J71" s="14"/>
      <c r="K71" s="684"/>
      <c r="L71" s="687"/>
      <c r="M71" s="690"/>
    </row>
    <row r="72" spans="2:13" ht="26.25" customHeight="1" x14ac:dyDescent="0.2">
      <c r="B72" s="680" t="s">
        <v>67</v>
      </c>
      <c r="C72" s="680"/>
      <c r="D72" s="680"/>
      <c r="E72" s="680"/>
      <c r="F72" s="680"/>
      <c r="G72" s="680"/>
      <c r="H72" s="681"/>
      <c r="I72" s="11"/>
      <c r="J72" s="12"/>
      <c r="K72" s="682"/>
      <c r="L72" s="685"/>
      <c r="M72" s="688"/>
    </row>
    <row r="73" spans="2:13" x14ac:dyDescent="0.2">
      <c r="B73" s="716">
        <v>7</v>
      </c>
      <c r="C73" s="718" t="s">
        <v>68</v>
      </c>
      <c r="D73" s="719"/>
      <c r="E73" s="93"/>
      <c r="F73" s="93"/>
      <c r="G73" s="93"/>
      <c r="H73" s="94"/>
      <c r="I73" s="95"/>
      <c r="J73" s="96"/>
      <c r="K73" s="683"/>
      <c r="L73" s="686"/>
      <c r="M73" s="689"/>
    </row>
    <row r="74" spans="2:13" ht="129" customHeight="1" x14ac:dyDescent="0.2">
      <c r="B74" s="717"/>
      <c r="C74" s="720"/>
      <c r="D74" s="721"/>
      <c r="E74" s="108"/>
      <c r="F74" s="108">
        <v>5</v>
      </c>
      <c r="G74" s="111"/>
      <c r="H74" s="111"/>
      <c r="I74" s="15"/>
      <c r="J74" s="15"/>
      <c r="K74" s="684"/>
      <c r="L74" s="687"/>
      <c r="M74" s="690"/>
    </row>
    <row r="75" spans="2:13" ht="26.25" customHeight="1" x14ac:dyDescent="0.2">
      <c r="B75" s="680" t="s">
        <v>69</v>
      </c>
      <c r="C75" s="680"/>
      <c r="D75" s="680"/>
      <c r="E75" s="680"/>
      <c r="F75" s="680"/>
      <c r="G75" s="680"/>
      <c r="H75" s="681"/>
      <c r="I75" s="11"/>
      <c r="J75" s="12"/>
      <c r="K75" s="682"/>
      <c r="L75" s="685"/>
      <c r="M75" s="688"/>
    </row>
    <row r="76" spans="2:13" x14ac:dyDescent="0.2">
      <c r="B76" s="716">
        <v>8</v>
      </c>
      <c r="C76" s="705" t="s">
        <v>70</v>
      </c>
      <c r="D76" s="706"/>
      <c r="E76" s="101"/>
      <c r="F76" s="101"/>
      <c r="G76" s="101"/>
      <c r="H76" s="102"/>
      <c r="I76" s="11"/>
      <c r="J76" s="12"/>
      <c r="K76" s="683"/>
      <c r="L76" s="686"/>
      <c r="M76" s="689"/>
    </row>
    <row r="77" spans="2:13" ht="76.5" customHeight="1" x14ac:dyDescent="0.2">
      <c r="B77" s="717"/>
      <c r="C77" s="707"/>
      <c r="D77" s="708"/>
      <c r="E77" s="99"/>
      <c r="F77" s="112">
        <v>5</v>
      </c>
      <c r="G77" s="99"/>
      <c r="H77" s="99"/>
      <c r="I77" s="13"/>
      <c r="J77" s="13"/>
      <c r="K77" s="684"/>
      <c r="L77" s="687"/>
      <c r="M77" s="690"/>
    </row>
    <row r="78" spans="2:13" ht="26.25" customHeight="1" x14ac:dyDescent="0.2">
      <c r="B78" s="680" t="s">
        <v>71</v>
      </c>
      <c r="C78" s="680"/>
      <c r="D78" s="680"/>
      <c r="E78" s="680"/>
      <c r="F78" s="680"/>
      <c r="G78" s="680"/>
      <c r="H78" s="681"/>
      <c r="I78" s="11"/>
      <c r="J78" s="12"/>
      <c r="K78" s="682"/>
      <c r="L78" s="685"/>
      <c r="M78" s="688"/>
    </row>
    <row r="79" spans="2:13" ht="99" customHeight="1" x14ac:dyDescent="0.2">
      <c r="B79" s="112">
        <v>9</v>
      </c>
      <c r="C79" s="691" t="s">
        <v>72</v>
      </c>
      <c r="D79" s="691"/>
      <c r="E79" s="99">
        <v>10</v>
      </c>
      <c r="F79" s="99"/>
      <c r="G79" s="112"/>
      <c r="H79" s="112"/>
      <c r="I79" s="13"/>
      <c r="J79" s="13"/>
      <c r="K79" s="684"/>
      <c r="L79" s="687"/>
      <c r="M79" s="690"/>
    </row>
    <row r="80" spans="2:13" ht="26.25" customHeight="1" x14ac:dyDescent="0.2">
      <c r="B80" s="680" t="s">
        <v>73</v>
      </c>
      <c r="C80" s="680"/>
      <c r="D80" s="680"/>
      <c r="E80" s="680"/>
      <c r="F80" s="680"/>
      <c r="G80" s="680"/>
      <c r="H80" s="681"/>
      <c r="I80" s="11"/>
      <c r="J80" s="12"/>
      <c r="K80" s="682"/>
      <c r="L80" s="685"/>
      <c r="M80" s="688"/>
    </row>
    <row r="81" spans="2:13" x14ac:dyDescent="0.2">
      <c r="B81" s="112">
        <v>10</v>
      </c>
      <c r="C81" s="691" t="s">
        <v>74</v>
      </c>
      <c r="D81" s="691"/>
      <c r="E81" s="17"/>
      <c r="F81" s="17"/>
      <c r="G81" s="99"/>
      <c r="H81" s="99"/>
      <c r="I81" s="13"/>
      <c r="J81" s="13"/>
      <c r="K81" s="683"/>
      <c r="L81" s="686"/>
      <c r="M81" s="689"/>
    </row>
    <row r="82" spans="2:13" ht="26.25" customHeight="1" x14ac:dyDescent="0.2">
      <c r="B82" s="680" t="s">
        <v>75</v>
      </c>
      <c r="C82" s="680"/>
      <c r="D82" s="680"/>
      <c r="E82" s="680"/>
      <c r="F82" s="680"/>
      <c r="G82" s="680"/>
      <c r="H82" s="681"/>
      <c r="I82" s="11"/>
      <c r="J82" s="12"/>
      <c r="K82" s="683"/>
      <c r="L82" s="686"/>
      <c r="M82" s="689"/>
    </row>
    <row r="83" spans="2:13" ht="26.25" customHeight="1" x14ac:dyDescent="0.2">
      <c r="B83" s="112">
        <v>11</v>
      </c>
      <c r="C83" s="691" t="s">
        <v>76</v>
      </c>
      <c r="D83" s="691"/>
      <c r="E83" s="112">
        <v>10</v>
      </c>
      <c r="F83" s="99"/>
      <c r="G83" s="99"/>
      <c r="H83" s="99"/>
      <c r="I83" s="13"/>
      <c r="J83" s="13"/>
      <c r="K83" s="683"/>
      <c r="L83" s="686"/>
      <c r="M83" s="689"/>
    </row>
    <row r="84" spans="2:13" ht="26.25" customHeight="1" x14ac:dyDescent="0.2">
      <c r="B84" s="680" t="s">
        <v>77</v>
      </c>
      <c r="C84" s="680"/>
      <c r="D84" s="680"/>
      <c r="E84" s="680"/>
      <c r="F84" s="680"/>
      <c r="G84" s="680"/>
      <c r="H84" s="681"/>
      <c r="I84" s="11"/>
      <c r="J84" s="12"/>
      <c r="K84" s="683"/>
      <c r="L84" s="686"/>
      <c r="M84" s="689"/>
    </row>
    <row r="85" spans="2:13" x14ac:dyDescent="0.2">
      <c r="B85" s="716">
        <v>12</v>
      </c>
      <c r="C85" s="705" t="s">
        <v>78</v>
      </c>
      <c r="D85" s="706"/>
      <c r="E85" s="101"/>
      <c r="F85" s="101"/>
      <c r="G85" s="101"/>
      <c r="H85" s="102"/>
      <c r="I85" s="11"/>
      <c r="J85" s="12"/>
      <c r="K85" s="683"/>
      <c r="L85" s="686"/>
      <c r="M85" s="689"/>
    </row>
    <row r="86" spans="2:13" x14ac:dyDescent="0.2">
      <c r="B86" s="717"/>
      <c r="C86" s="707"/>
      <c r="D86" s="708"/>
      <c r="E86" s="112"/>
      <c r="F86" s="99">
        <v>5</v>
      </c>
      <c r="G86" s="99"/>
      <c r="H86" s="99"/>
      <c r="I86" s="13"/>
      <c r="J86" s="13"/>
      <c r="K86" s="684"/>
      <c r="L86" s="687"/>
      <c r="M86" s="690"/>
    </row>
    <row r="87" spans="2:13" ht="26.25" customHeight="1" x14ac:dyDescent="0.2">
      <c r="B87" s="672" t="s">
        <v>31</v>
      </c>
      <c r="C87" s="673"/>
      <c r="D87" s="674"/>
      <c r="E87" s="112">
        <f>SUM(E60:E86)</f>
        <v>20</v>
      </c>
      <c r="F87" s="112">
        <f t="shared" ref="F87:H87" si="0">SUM(F60:F86)</f>
        <v>15</v>
      </c>
      <c r="G87" s="112">
        <f t="shared" si="0"/>
        <v>3</v>
      </c>
      <c r="H87" s="112">
        <f t="shared" si="0"/>
        <v>0</v>
      </c>
    </row>
    <row r="88" spans="2:13" ht="26.25" customHeight="1" x14ac:dyDescent="0.2">
      <c r="B88" s="672" t="s">
        <v>32</v>
      </c>
      <c r="C88" s="673"/>
      <c r="D88" s="674"/>
      <c r="E88" s="698">
        <f>SUM(E87:G87)/100</f>
        <v>0.38</v>
      </c>
      <c r="F88" s="698"/>
      <c r="G88" s="698"/>
      <c r="H88" s="698"/>
    </row>
    <row r="89" spans="2:13" ht="26.25" customHeight="1" x14ac:dyDescent="0.2">
      <c r="B89" s="699" t="s">
        <v>79</v>
      </c>
      <c r="C89" s="700"/>
      <c r="D89" s="700"/>
      <c r="E89" s="700"/>
      <c r="F89" s="700"/>
      <c r="G89" s="700"/>
      <c r="H89" s="700"/>
      <c r="I89" s="700"/>
      <c r="J89" s="700"/>
      <c r="K89" s="700"/>
      <c r="L89" s="700"/>
      <c r="M89" s="702"/>
    </row>
    <row r="90" spans="2:13" ht="26.25" customHeight="1" x14ac:dyDescent="0.2">
      <c r="B90" s="680" t="s">
        <v>80</v>
      </c>
      <c r="C90" s="680"/>
      <c r="D90" s="680"/>
      <c r="E90" s="680"/>
      <c r="F90" s="680"/>
      <c r="G90" s="680"/>
      <c r="H90" s="681"/>
      <c r="I90" s="11"/>
      <c r="J90" s="12"/>
      <c r="K90" s="682"/>
      <c r="L90" s="685"/>
      <c r="M90" s="688"/>
    </row>
    <row r="91" spans="2:13" ht="89.25" customHeight="1" x14ac:dyDescent="0.2">
      <c r="B91" s="112">
        <v>1</v>
      </c>
      <c r="C91" s="691" t="s">
        <v>81</v>
      </c>
      <c r="D91" s="691"/>
      <c r="E91" s="17"/>
      <c r="F91" s="112"/>
      <c r="G91" s="99"/>
      <c r="H91" s="99"/>
      <c r="I91" s="13"/>
      <c r="J91" s="13"/>
      <c r="K91" s="683"/>
      <c r="L91" s="686"/>
      <c r="M91" s="689"/>
    </row>
    <row r="92" spans="2:13" ht="26.25" customHeight="1" x14ac:dyDescent="0.2">
      <c r="B92" s="112">
        <v>2</v>
      </c>
      <c r="C92" s="691" t="s">
        <v>82</v>
      </c>
      <c r="D92" s="691"/>
      <c r="E92" s="6"/>
      <c r="F92" s="112"/>
      <c r="G92" s="99"/>
      <c r="H92" s="99"/>
      <c r="I92" s="13"/>
      <c r="J92" s="13"/>
      <c r="K92" s="683"/>
      <c r="L92" s="686"/>
      <c r="M92" s="689"/>
    </row>
    <row r="93" spans="2:13" ht="26.25" customHeight="1" x14ac:dyDescent="0.2">
      <c r="B93" s="112">
        <v>3</v>
      </c>
      <c r="C93" s="691" t="s">
        <v>83</v>
      </c>
      <c r="D93" s="691"/>
      <c r="E93" s="99"/>
      <c r="F93" s="112"/>
      <c r="G93" s="99"/>
      <c r="H93" s="99"/>
      <c r="I93" s="13"/>
      <c r="J93" s="13"/>
      <c r="K93" s="683"/>
      <c r="L93" s="686"/>
      <c r="M93" s="689"/>
    </row>
    <row r="94" spans="2:13" ht="43.5" customHeight="1" x14ac:dyDescent="0.2">
      <c r="B94" s="112">
        <v>4</v>
      </c>
      <c r="C94" s="691" t="s">
        <v>84</v>
      </c>
      <c r="D94" s="691"/>
      <c r="E94" s="99"/>
      <c r="F94" s="112"/>
      <c r="G94" s="99"/>
      <c r="H94" s="99"/>
      <c r="I94" s="13"/>
      <c r="J94" s="13"/>
      <c r="K94" s="684"/>
      <c r="L94" s="687"/>
      <c r="M94" s="690"/>
    </row>
    <row r="95" spans="2:13" ht="26.25" customHeight="1" x14ac:dyDescent="0.2">
      <c r="B95" s="680" t="s">
        <v>85</v>
      </c>
      <c r="C95" s="680"/>
      <c r="D95" s="680"/>
      <c r="E95" s="680"/>
      <c r="F95" s="680"/>
      <c r="G95" s="680"/>
      <c r="H95" s="681"/>
      <c r="I95" s="11"/>
      <c r="J95" s="12"/>
      <c r="K95" s="682"/>
      <c r="L95" s="685"/>
      <c r="M95" s="688"/>
    </row>
    <row r="96" spans="2:13" ht="26.25" customHeight="1" x14ac:dyDescent="0.2">
      <c r="B96" s="112">
        <v>5</v>
      </c>
      <c r="C96" s="691" t="s">
        <v>86</v>
      </c>
      <c r="D96" s="691"/>
      <c r="E96" s="112"/>
      <c r="F96" s="17"/>
      <c r="G96" s="99"/>
      <c r="H96" s="99"/>
      <c r="I96" s="13"/>
      <c r="J96" s="13"/>
      <c r="K96" s="683"/>
      <c r="L96" s="686"/>
      <c r="M96" s="689"/>
    </row>
    <row r="97" spans="2:13" ht="52.5" customHeight="1" x14ac:dyDescent="0.2">
      <c r="B97" s="716">
        <v>6</v>
      </c>
      <c r="C97" s="705" t="s">
        <v>87</v>
      </c>
      <c r="D97" s="706"/>
      <c r="E97" s="112"/>
      <c r="F97" s="17"/>
      <c r="G97" s="99"/>
      <c r="H97" s="99"/>
      <c r="I97" s="13"/>
      <c r="J97" s="13"/>
      <c r="K97" s="683"/>
      <c r="L97" s="686"/>
      <c r="M97" s="689"/>
    </row>
    <row r="98" spans="2:13" x14ac:dyDescent="0.2">
      <c r="B98" s="717"/>
      <c r="C98" s="707"/>
      <c r="D98" s="708"/>
      <c r="E98" s="112"/>
      <c r="F98" s="112"/>
      <c r="G98" s="99"/>
      <c r="H98" s="99"/>
      <c r="I98" s="13"/>
      <c r="J98" s="13"/>
      <c r="K98" s="683"/>
      <c r="L98" s="686"/>
      <c r="M98" s="689"/>
    </row>
    <row r="99" spans="2:13" ht="26.25" customHeight="1" x14ac:dyDescent="0.2">
      <c r="B99" s="112">
        <v>7</v>
      </c>
      <c r="C99" s="691" t="s">
        <v>88</v>
      </c>
      <c r="D99" s="691"/>
      <c r="E99" s="112"/>
      <c r="F99" s="112"/>
      <c r="G99" s="99"/>
      <c r="H99" s="99"/>
      <c r="I99" s="13"/>
      <c r="J99" s="13"/>
      <c r="K99" s="683"/>
      <c r="L99" s="686"/>
      <c r="M99" s="689"/>
    </row>
    <row r="100" spans="2:13" ht="26.25" customHeight="1" x14ac:dyDescent="0.2">
      <c r="B100" s="680" t="s">
        <v>89</v>
      </c>
      <c r="C100" s="680"/>
      <c r="D100" s="680"/>
      <c r="E100" s="680"/>
      <c r="F100" s="680"/>
      <c r="G100" s="680"/>
      <c r="H100" s="681"/>
      <c r="I100" s="11"/>
      <c r="J100" s="12"/>
      <c r="K100" s="683"/>
      <c r="L100" s="686"/>
      <c r="M100" s="689"/>
    </row>
    <row r="101" spans="2:13" ht="52.5" customHeight="1" x14ac:dyDescent="0.2">
      <c r="B101" s="112">
        <v>8</v>
      </c>
      <c r="C101" s="691" t="s">
        <v>90</v>
      </c>
      <c r="D101" s="691"/>
      <c r="E101" s="112"/>
      <c r="F101" s="99"/>
      <c r="G101" s="99"/>
      <c r="H101" s="99"/>
      <c r="I101" s="13"/>
      <c r="J101" s="13"/>
      <c r="K101" s="683"/>
      <c r="L101" s="686"/>
      <c r="M101" s="689"/>
    </row>
    <row r="102" spans="2:13" ht="26.25" customHeight="1" x14ac:dyDescent="0.2">
      <c r="B102" s="680" t="s">
        <v>91</v>
      </c>
      <c r="C102" s="680"/>
      <c r="D102" s="680"/>
      <c r="E102" s="680"/>
      <c r="F102" s="680"/>
      <c r="G102" s="680"/>
      <c r="H102" s="681"/>
      <c r="I102" s="11"/>
      <c r="J102" s="12"/>
      <c r="K102" s="683"/>
      <c r="L102" s="686"/>
      <c r="M102" s="689"/>
    </row>
    <row r="103" spans="2:13" ht="26.25" customHeight="1" x14ac:dyDescent="0.2">
      <c r="B103" s="112">
        <v>9</v>
      </c>
      <c r="C103" s="691" t="s">
        <v>92</v>
      </c>
      <c r="D103" s="691"/>
      <c r="E103" s="112"/>
      <c r="F103" s="99"/>
      <c r="G103" s="99"/>
      <c r="H103" s="99"/>
      <c r="I103" s="13"/>
      <c r="J103" s="13"/>
      <c r="K103" s="683"/>
      <c r="L103" s="686"/>
      <c r="M103" s="689"/>
    </row>
    <row r="104" spans="2:13" ht="26.25" customHeight="1" x14ac:dyDescent="0.2">
      <c r="B104" s="112">
        <v>10</v>
      </c>
      <c r="C104" s="691" t="s">
        <v>93</v>
      </c>
      <c r="D104" s="691"/>
      <c r="E104" s="112"/>
      <c r="F104" s="99"/>
      <c r="G104" s="99"/>
      <c r="H104" s="99"/>
      <c r="I104" s="13"/>
      <c r="J104" s="13"/>
      <c r="K104" s="683"/>
      <c r="L104" s="686"/>
      <c r="M104" s="689"/>
    </row>
    <row r="105" spans="2:13" ht="26.25" customHeight="1" x14ac:dyDescent="0.2">
      <c r="B105" s="112">
        <v>11</v>
      </c>
      <c r="C105" s="691" t="s">
        <v>94</v>
      </c>
      <c r="D105" s="691"/>
      <c r="E105" s="112"/>
      <c r="F105" s="99"/>
      <c r="G105" s="99"/>
      <c r="H105" s="99"/>
      <c r="I105" s="13"/>
      <c r="J105" s="13"/>
      <c r="K105" s="683"/>
      <c r="L105" s="686"/>
      <c r="M105" s="689"/>
    </row>
    <row r="106" spans="2:13" ht="26.25" customHeight="1" x14ac:dyDescent="0.2">
      <c r="B106" s="112">
        <v>12</v>
      </c>
      <c r="C106" s="691" t="s">
        <v>95</v>
      </c>
      <c r="D106" s="691"/>
      <c r="E106" s="112"/>
      <c r="F106" s="99"/>
      <c r="G106" s="99"/>
      <c r="H106" s="99"/>
      <c r="I106" s="13"/>
      <c r="J106" s="13"/>
      <c r="K106" s="683"/>
      <c r="L106" s="686"/>
      <c r="M106" s="689"/>
    </row>
    <row r="107" spans="2:13" ht="26.25" customHeight="1" x14ac:dyDescent="0.2">
      <c r="B107" s="112">
        <v>13</v>
      </c>
      <c r="C107" s="691" t="s">
        <v>96</v>
      </c>
      <c r="D107" s="691"/>
      <c r="E107" s="112"/>
      <c r="F107" s="99"/>
      <c r="G107" s="99"/>
      <c r="H107" s="99"/>
      <c r="I107" s="13"/>
      <c r="J107" s="13"/>
      <c r="K107" s="683"/>
      <c r="L107" s="686"/>
      <c r="M107" s="689"/>
    </row>
    <row r="108" spans="2:13" ht="26.25" customHeight="1" x14ac:dyDescent="0.2">
      <c r="B108" s="680" t="s">
        <v>97</v>
      </c>
      <c r="C108" s="680"/>
      <c r="D108" s="680"/>
      <c r="E108" s="680"/>
      <c r="F108" s="680"/>
      <c r="G108" s="680"/>
      <c r="H108" s="681"/>
      <c r="I108" s="11"/>
      <c r="J108" s="12"/>
      <c r="K108" s="683"/>
      <c r="L108" s="686"/>
      <c r="M108" s="689"/>
    </row>
    <row r="109" spans="2:13" ht="41.25" customHeight="1" x14ac:dyDescent="0.2">
      <c r="B109" s="113">
        <v>14</v>
      </c>
      <c r="C109" s="711" t="s">
        <v>98</v>
      </c>
      <c r="D109" s="711"/>
      <c r="E109" s="113"/>
      <c r="F109" s="7"/>
      <c r="G109" s="113"/>
      <c r="H109" s="7"/>
      <c r="I109" s="13"/>
      <c r="J109" s="13"/>
      <c r="K109" s="684"/>
      <c r="L109" s="687"/>
      <c r="M109" s="690"/>
    </row>
    <row r="110" spans="2:13" ht="72" customHeight="1" x14ac:dyDescent="0.2">
      <c r="B110" s="680" t="s">
        <v>99</v>
      </c>
      <c r="C110" s="680"/>
      <c r="D110" s="680"/>
      <c r="E110" s="680"/>
      <c r="F110" s="680"/>
      <c r="G110" s="680"/>
      <c r="H110" s="681"/>
      <c r="I110" s="11"/>
      <c r="J110" s="12"/>
      <c r="K110" s="682"/>
      <c r="L110" s="685"/>
      <c r="M110" s="688"/>
    </row>
    <row r="111" spans="2:13" ht="26.25" customHeight="1" x14ac:dyDescent="0.2">
      <c r="B111" s="113">
        <v>15</v>
      </c>
      <c r="C111" s="711" t="s">
        <v>100</v>
      </c>
      <c r="D111" s="711"/>
      <c r="E111" s="113"/>
      <c r="F111" s="113"/>
      <c r="G111" s="113"/>
      <c r="H111" s="113"/>
      <c r="I111" s="13"/>
      <c r="J111" s="13"/>
      <c r="K111" s="683"/>
      <c r="L111" s="686"/>
      <c r="M111" s="689"/>
    </row>
    <row r="112" spans="2:13" ht="26.25" customHeight="1" x14ac:dyDescent="0.2">
      <c r="B112" s="680" t="s">
        <v>101</v>
      </c>
      <c r="C112" s="680"/>
      <c r="D112" s="680"/>
      <c r="E112" s="680"/>
      <c r="F112" s="680"/>
      <c r="G112" s="680"/>
      <c r="H112" s="681"/>
      <c r="I112" s="11"/>
      <c r="J112" s="12"/>
      <c r="K112" s="683"/>
      <c r="L112" s="686"/>
      <c r="M112" s="689"/>
    </row>
    <row r="113" spans="2:13" ht="26.25" customHeight="1" x14ac:dyDescent="0.2">
      <c r="B113" s="18">
        <v>16</v>
      </c>
      <c r="C113" s="712" t="s">
        <v>102</v>
      </c>
      <c r="D113" s="712"/>
      <c r="E113" s="18"/>
      <c r="F113" s="113"/>
      <c r="G113" s="9"/>
      <c r="H113" s="9"/>
      <c r="I113" s="13"/>
      <c r="J113" s="13"/>
      <c r="K113" s="683"/>
      <c r="L113" s="686"/>
      <c r="M113" s="689"/>
    </row>
    <row r="114" spans="2:13" ht="26.25" customHeight="1" x14ac:dyDescent="0.2">
      <c r="B114" s="680" t="s">
        <v>103</v>
      </c>
      <c r="C114" s="680"/>
      <c r="D114" s="680"/>
      <c r="E114" s="680"/>
      <c r="F114" s="680"/>
      <c r="G114" s="680"/>
      <c r="H114" s="681"/>
      <c r="I114" s="11"/>
      <c r="J114" s="12"/>
      <c r="K114" s="683"/>
      <c r="L114" s="686"/>
      <c r="M114" s="689"/>
    </row>
    <row r="115" spans="2:13" ht="43.5" customHeight="1" x14ac:dyDescent="0.2">
      <c r="B115" s="113">
        <v>17</v>
      </c>
      <c r="C115" s="712" t="s">
        <v>104</v>
      </c>
      <c r="D115" s="712"/>
      <c r="E115" s="113"/>
      <c r="F115" s="113"/>
      <c r="G115" s="113"/>
      <c r="H115" s="113"/>
      <c r="I115" s="13"/>
      <c r="J115" s="13"/>
      <c r="K115" s="683"/>
      <c r="L115" s="686"/>
      <c r="M115" s="689"/>
    </row>
    <row r="116" spans="2:13" ht="26.25" customHeight="1" x14ac:dyDescent="0.2">
      <c r="B116" s="113">
        <v>18</v>
      </c>
      <c r="C116" s="712" t="s">
        <v>105</v>
      </c>
      <c r="D116" s="712"/>
      <c r="E116" s="113"/>
      <c r="F116" s="113"/>
      <c r="G116" s="113"/>
      <c r="H116" s="113"/>
      <c r="I116" s="13"/>
      <c r="J116" s="13"/>
      <c r="K116" s="683"/>
      <c r="L116" s="686"/>
      <c r="M116" s="689"/>
    </row>
    <row r="117" spans="2:13" ht="26.25" customHeight="1" x14ac:dyDescent="0.2">
      <c r="B117" s="113">
        <v>19</v>
      </c>
      <c r="C117" s="712" t="s">
        <v>106</v>
      </c>
      <c r="D117" s="712"/>
      <c r="E117" s="113"/>
      <c r="F117" s="113"/>
      <c r="G117" s="113"/>
      <c r="H117" s="113"/>
      <c r="I117" s="13"/>
      <c r="J117" s="13"/>
      <c r="K117" s="683"/>
      <c r="L117" s="686"/>
      <c r="M117" s="689"/>
    </row>
    <row r="118" spans="2:13" ht="26.25" customHeight="1" x14ac:dyDescent="0.2">
      <c r="B118" s="680" t="s">
        <v>107</v>
      </c>
      <c r="C118" s="680"/>
      <c r="D118" s="680"/>
      <c r="E118" s="680"/>
      <c r="F118" s="680"/>
      <c r="G118" s="680"/>
      <c r="H118" s="681"/>
      <c r="I118" s="11"/>
      <c r="J118" s="12"/>
      <c r="K118" s="683"/>
      <c r="L118" s="686"/>
      <c r="M118" s="689"/>
    </row>
    <row r="119" spans="2:13" ht="26.25" customHeight="1" x14ac:dyDescent="0.2">
      <c r="B119" s="113">
        <v>20</v>
      </c>
      <c r="C119" s="712" t="s">
        <v>108</v>
      </c>
      <c r="D119" s="712"/>
      <c r="E119" s="113"/>
      <c r="F119" s="113"/>
      <c r="G119" s="113"/>
      <c r="H119" s="113"/>
      <c r="I119" s="13"/>
      <c r="J119" s="13"/>
      <c r="K119" s="683"/>
      <c r="L119" s="686"/>
      <c r="M119" s="689"/>
    </row>
    <row r="120" spans="2:13" ht="26.25" customHeight="1" x14ac:dyDescent="0.2">
      <c r="B120" s="113">
        <v>21</v>
      </c>
      <c r="C120" s="712" t="s">
        <v>109</v>
      </c>
      <c r="D120" s="712"/>
      <c r="E120" s="113"/>
      <c r="F120" s="113"/>
      <c r="G120" s="113"/>
      <c r="H120" s="113"/>
      <c r="I120" s="13"/>
      <c r="J120" s="13"/>
      <c r="K120" s="683"/>
      <c r="L120" s="686"/>
      <c r="M120" s="689"/>
    </row>
    <row r="121" spans="2:13" ht="26.25" customHeight="1" x14ac:dyDescent="0.2">
      <c r="B121" s="113">
        <v>22</v>
      </c>
      <c r="C121" s="712" t="s">
        <v>110</v>
      </c>
      <c r="D121" s="712"/>
      <c r="E121" s="113"/>
      <c r="F121" s="113"/>
      <c r="G121" s="113"/>
      <c r="H121" s="113"/>
      <c r="I121" s="13"/>
      <c r="J121" s="13"/>
      <c r="K121" s="683"/>
      <c r="L121" s="686"/>
      <c r="M121" s="689"/>
    </row>
    <row r="122" spans="2:13" ht="26.25" customHeight="1" x14ac:dyDescent="0.2">
      <c r="B122" s="113">
        <v>23</v>
      </c>
      <c r="C122" s="712" t="s">
        <v>111</v>
      </c>
      <c r="D122" s="712"/>
      <c r="E122" s="113"/>
      <c r="F122" s="113"/>
      <c r="G122" s="113"/>
      <c r="H122" s="113"/>
      <c r="I122" s="13"/>
      <c r="J122" s="13"/>
      <c r="K122" s="683"/>
      <c r="L122" s="686"/>
      <c r="M122" s="689"/>
    </row>
    <row r="123" spans="2:13" ht="26.25" customHeight="1" x14ac:dyDescent="0.2">
      <c r="B123" s="113">
        <v>24</v>
      </c>
      <c r="C123" s="711" t="s">
        <v>112</v>
      </c>
      <c r="D123" s="711"/>
      <c r="E123" s="113"/>
      <c r="F123" s="113"/>
      <c r="G123" s="113"/>
      <c r="H123" s="113"/>
      <c r="I123" s="13"/>
      <c r="J123" s="13"/>
      <c r="K123" s="683"/>
      <c r="L123" s="686"/>
      <c r="M123" s="689"/>
    </row>
    <row r="124" spans="2:13" ht="26.25" customHeight="1" x14ac:dyDescent="0.2">
      <c r="B124" s="680" t="s">
        <v>113</v>
      </c>
      <c r="C124" s="680"/>
      <c r="D124" s="680"/>
      <c r="E124" s="680"/>
      <c r="F124" s="680"/>
      <c r="G124" s="680"/>
      <c r="H124" s="681"/>
      <c r="I124" s="11"/>
      <c r="J124" s="12"/>
      <c r="K124" s="683"/>
      <c r="L124" s="686"/>
      <c r="M124" s="689"/>
    </row>
    <row r="125" spans="2:13" ht="26.25" customHeight="1" x14ac:dyDescent="0.2">
      <c r="B125" s="113">
        <v>25</v>
      </c>
      <c r="C125" s="712" t="s">
        <v>114</v>
      </c>
      <c r="D125" s="712"/>
      <c r="E125" s="113"/>
      <c r="F125" s="113"/>
      <c r="G125" s="113"/>
      <c r="H125" s="113"/>
      <c r="I125" s="13"/>
      <c r="J125" s="13"/>
      <c r="K125" s="683"/>
      <c r="L125" s="686"/>
      <c r="M125" s="689"/>
    </row>
    <row r="126" spans="2:13" ht="26.25" customHeight="1" x14ac:dyDescent="0.2">
      <c r="B126" s="113">
        <v>26</v>
      </c>
      <c r="C126" s="712" t="s">
        <v>115</v>
      </c>
      <c r="D126" s="712"/>
      <c r="E126" s="113"/>
      <c r="F126" s="113"/>
      <c r="G126" s="113"/>
      <c r="H126" s="113"/>
      <c r="I126" s="13"/>
      <c r="J126" s="13"/>
      <c r="K126" s="683"/>
      <c r="L126" s="686"/>
      <c r="M126" s="689"/>
    </row>
    <row r="127" spans="2:13" ht="26.25" customHeight="1" x14ac:dyDescent="0.2">
      <c r="B127" s="113">
        <v>27</v>
      </c>
      <c r="C127" s="712" t="s">
        <v>116</v>
      </c>
      <c r="D127" s="712"/>
      <c r="E127" s="113"/>
      <c r="F127" s="113"/>
      <c r="G127" s="113"/>
      <c r="H127" s="113"/>
      <c r="I127" s="13"/>
      <c r="J127" s="13"/>
      <c r="K127" s="683"/>
      <c r="L127" s="686"/>
      <c r="M127" s="689"/>
    </row>
    <row r="128" spans="2:13" ht="26.25" customHeight="1" x14ac:dyDescent="0.2">
      <c r="B128" s="113">
        <v>28</v>
      </c>
      <c r="C128" s="712" t="s">
        <v>117</v>
      </c>
      <c r="D128" s="712"/>
      <c r="E128" s="113"/>
      <c r="F128" s="113"/>
      <c r="G128" s="113"/>
      <c r="H128" s="113"/>
      <c r="I128" s="13"/>
      <c r="J128" s="13"/>
      <c r="K128" s="683"/>
      <c r="L128" s="686"/>
      <c r="M128" s="689"/>
    </row>
    <row r="129" spans="2:13" ht="26.25" customHeight="1" x14ac:dyDescent="0.2">
      <c r="B129" s="113">
        <v>29</v>
      </c>
      <c r="C129" s="712" t="s">
        <v>118</v>
      </c>
      <c r="D129" s="712"/>
      <c r="E129" s="113"/>
      <c r="F129" s="113"/>
      <c r="G129" s="113"/>
      <c r="H129" s="113"/>
      <c r="I129" s="13"/>
      <c r="J129" s="13"/>
      <c r="K129" s="683"/>
      <c r="L129" s="686"/>
      <c r="M129" s="689"/>
    </row>
    <row r="130" spans="2:13" ht="26.25" customHeight="1" x14ac:dyDescent="0.2">
      <c r="B130" s="680" t="s">
        <v>119</v>
      </c>
      <c r="C130" s="680"/>
      <c r="D130" s="680"/>
      <c r="E130" s="680"/>
      <c r="F130" s="680"/>
      <c r="G130" s="680"/>
      <c r="H130" s="681"/>
      <c r="I130" s="11"/>
      <c r="J130" s="12"/>
      <c r="K130" s="683"/>
      <c r="L130" s="686"/>
      <c r="M130" s="689"/>
    </row>
    <row r="131" spans="2:13" ht="26.25" customHeight="1" x14ac:dyDescent="0.2">
      <c r="B131" s="113">
        <v>30</v>
      </c>
      <c r="C131" s="712" t="s">
        <v>120</v>
      </c>
      <c r="D131" s="712"/>
      <c r="E131" s="113"/>
      <c r="F131" s="113"/>
      <c r="G131" s="113"/>
      <c r="H131" s="113"/>
      <c r="I131" s="13"/>
      <c r="J131" s="13"/>
      <c r="K131" s="683"/>
      <c r="L131" s="686"/>
      <c r="M131" s="689"/>
    </row>
    <row r="132" spans="2:13" ht="26.25" customHeight="1" x14ac:dyDescent="0.2">
      <c r="B132" s="113">
        <v>31</v>
      </c>
      <c r="C132" s="712" t="s">
        <v>121</v>
      </c>
      <c r="D132" s="712"/>
      <c r="E132" s="113"/>
      <c r="F132" s="113"/>
      <c r="G132" s="113"/>
      <c r="H132" s="113"/>
      <c r="I132" s="13"/>
      <c r="J132" s="13"/>
      <c r="K132" s="684"/>
      <c r="L132" s="687"/>
      <c r="M132" s="690"/>
    </row>
    <row r="133" spans="2:13" ht="75.75" customHeight="1" x14ac:dyDescent="0.2">
      <c r="B133" s="680" t="s">
        <v>122</v>
      </c>
      <c r="C133" s="680"/>
      <c r="D133" s="680"/>
      <c r="E133" s="680"/>
      <c r="F133" s="680"/>
      <c r="G133" s="680"/>
      <c r="H133" s="681"/>
      <c r="I133" s="11"/>
      <c r="J133" s="12"/>
      <c r="K133" s="682"/>
      <c r="L133" s="685"/>
      <c r="M133" s="688"/>
    </row>
    <row r="134" spans="2:13" ht="34.5" customHeight="1" x14ac:dyDescent="0.2">
      <c r="B134" s="113">
        <v>32</v>
      </c>
      <c r="C134" s="713" t="s">
        <v>123</v>
      </c>
      <c r="D134" s="713"/>
      <c r="E134" s="113"/>
      <c r="F134" s="113"/>
      <c r="G134" s="113"/>
      <c r="H134" s="113"/>
      <c r="I134" s="13"/>
      <c r="J134" s="13"/>
      <c r="K134" s="683"/>
      <c r="L134" s="686"/>
      <c r="M134" s="689"/>
    </row>
    <row r="135" spans="2:13" ht="34.5" customHeight="1" x14ac:dyDescent="0.2">
      <c r="B135" s="113">
        <v>33</v>
      </c>
      <c r="C135" s="713" t="s">
        <v>124</v>
      </c>
      <c r="D135" s="713"/>
      <c r="E135" s="113"/>
      <c r="F135" s="113"/>
      <c r="G135" s="113"/>
      <c r="H135" s="113"/>
      <c r="I135" s="13"/>
      <c r="J135" s="13"/>
      <c r="K135" s="683"/>
      <c r="L135" s="686"/>
      <c r="M135" s="689"/>
    </row>
    <row r="136" spans="2:13" ht="34.5" customHeight="1" x14ac:dyDescent="0.2">
      <c r="B136" s="113">
        <v>34</v>
      </c>
      <c r="C136" s="713" t="s">
        <v>125</v>
      </c>
      <c r="D136" s="713"/>
      <c r="E136" s="113"/>
      <c r="F136" s="113"/>
      <c r="G136" s="113"/>
      <c r="H136" s="113"/>
      <c r="I136" s="13"/>
      <c r="J136" s="13"/>
      <c r="K136" s="683"/>
      <c r="L136" s="686"/>
      <c r="M136" s="689"/>
    </row>
    <row r="137" spans="2:13" ht="34.5" customHeight="1" x14ac:dyDescent="0.2">
      <c r="B137" s="113">
        <v>35</v>
      </c>
      <c r="C137" s="714" t="s">
        <v>126</v>
      </c>
      <c r="D137" s="714"/>
      <c r="E137" s="113"/>
      <c r="F137" s="113"/>
      <c r="G137" s="113"/>
      <c r="H137" s="113"/>
      <c r="I137" s="13"/>
      <c r="J137" s="13"/>
      <c r="K137" s="683"/>
      <c r="L137" s="686"/>
      <c r="M137" s="689"/>
    </row>
    <row r="138" spans="2:13" ht="26.25" customHeight="1" x14ac:dyDescent="0.2">
      <c r="B138" s="680" t="s">
        <v>127</v>
      </c>
      <c r="C138" s="680"/>
      <c r="D138" s="680"/>
      <c r="E138" s="680"/>
      <c r="F138" s="680"/>
      <c r="G138" s="680"/>
      <c r="H138" s="681"/>
      <c r="I138" s="11"/>
      <c r="J138" s="12"/>
      <c r="K138" s="683"/>
      <c r="L138" s="686"/>
      <c r="M138" s="689"/>
    </row>
    <row r="139" spans="2:13" ht="57.75" customHeight="1" x14ac:dyDescent="0.2">
      <c r="B139" s="113">
        <v>36</v>
      </c>
      <c r="C139" s="712" t="s">
        <v>128</v>
      </c>
      <c r="D139" s="712"/>
      <c r="E139" s="113"/>
      <c r="F139" s="113"/>
      <c r="G139" s="113"/>
      <c r="H139" s="113"/>
      <c r="I139" s="13"/>
      <c r="J139" s="13"/>
      <c r="K139" s="683"/>
      <c r="L139" s="686"/>
      <c r="M139" s="689"/>
    </row>
    <row r="140" spans="2:13" ht="26.25" customHeight="1" x14ac:dyDescent="0.2">
      <c r="B140" s="113">
        <v>37</v>
      </c>
      <c r="C140" s="712" t="s">
        <v>129</v>
      </c>
      <c r="D140" s="712"/>
      <c r="E140" s="113"/>
      <c r="F140" s="113"/>
      <c r="G140" s="113"/>
      <c r="H140" s="113"/>
      <c r="I140" s="13"/>
      <c r="J140" s="13"/>
      <c r="K140" s="683"/>
      <c r="L140" s="686"/>
      <c r="M140" s="689"/>
    </row>
    <row r="141" spans="2:13" ht="47.25" customHeight="1" x14ac:dyDescent="0.2">
      <c r="B141" s="113">
        <v>38</v>
      </c>
      <c r="C141" s="712" t="s">
        <v>130</v>
      </c>
      <c r="D141" s="712"/>
      <c r="E141" s="113"/>
      <c r="F141" s="113"/>
      <c r="G141" s="113"/>
      <c r="H141" s="113"/>
      <c r="I141" s="13"/>
      <c r="J141" s="13"/>
      <c r="K141" s="683"/>
      <c r="L141" s="686"/>
      <c r="M141" s="689"/>
    </row>
    <row r="142" spans="2:13" ht="26.25" customHeight="1" x14ac:dyDescent="0.2">
      <c r="B142" s="113">
        <v>39</v>
      </c>
      <c r="C142" s="715" t="s">
        <v>131</v>
      </c>
      <c r="D142" s="715"/>
      <c r="E142" s="113"/>
      <c r="F142" s="113"/>
      <c r="G142" s="113"/>
      <c r="H142" s="113"/>
      <c r="I142" s="13"/>
      <c r="J142" s="13"/>
      <c r="K142" s="683"/>
      <c r="L142" s="686"/>
      <c r="M142" s="689"/>
    </row>
    <row r="143" spans="2:13" ht="26.25" customHeight="1" x14ac:dyDescent="0.2">
      <c r="B143" s="113">
        <v>40</v>
      </c>
      <c r="C143" s="713" t="s">
        <v>132</v>
      </c>
      <c r="D143" s="713"/>
      <c r="E143" s="113"/>
      <c r="F143" s="113"/>
      <c r="G143" s="113"/>
      <c r="H143" s="113"/>
      <c r="I143" s="13"/>
      <c r="J143" s="13"/>
      <c r="K143" s="683"/>
      <c r="L143" s="686"/>
      <c r="M143" s="689"/>
    </row>
    <row r="144" spans="2:13" ht="26.25" customHeight="1" x14ac:dyDescent="0.2">
      <c r="B144" s="680" t="s">
        <v>133</v>
      </c>
      <c r="C144" s="680"/>
      <c r="D144" s="680"/>
      <c r="E144" s="680"/>
      <c r="F144" s="680"/>
      <c r="G144" s="680"/>
      <c r="H144" s="681"/>
      <c r="I144" s="11"/>
      <c r="J144" s="12"/>
      <c r="K144" s="683"/>
      <c r="L144" s="686"/>
      <c r="M144" s="689"/>
    </row>
    <row r="145" spans="2:13" ht="26.25" customHeight="1" x14ac:dyDescent="0.2">
      <c r="B145" s="113">
        <v>41</v>
      </c>
      <c r="C145" s="711" t="s">
        <v>134</v>
      </c>
      <c r="D145" s="711"/>
      <c r="E145" s="113"/>
      <c r="F145" s="113"/>
      <c r="G145" s="113"/>
      <c r="H145" s="113"/>
      <c r="I145" s="13"/>
      <c r="J145" s="13"/>
      <c r="K145" s="683"/>
      <c r="L145" s="686"/>
      <c r="M145" s="689"/>
    </row>
    <row r="146" spans="2:13" ht="26.25" customHeight="1" x14ac:dyDescent="0.2">
      <c r="B146" s="113">
        <v>42</v>
      </c>
      <c r="C146" s="711" t="s">
        <v>135</v>
      </c>
      <c r="D146" s="711"/>
      <c r="E146" s="113"/>
      <c r="F146" s="113"/>
      <c r="G146" s="113"/>
      <c r="H146" s="113"/>
      <c r="I146" s="13"/>
      <c r="J146" s="13"/>
      <c r="K146" s="683"/>
      <c r="L146" s="686"/>
      <c r="M146" s="689"/>
    </row>
    <row r="147" spans="2:13" ht="26.25" customHeight="1" x14ac:dyDescent="0.2">
      <c r="B147" s="113">
        <v>43</v>
      </c>
      <c r="C147" s="711" t="s">
        <v>136</v>
      </c>
      <c r="D147" s="711"/>
      <c r="E147" s="113"/>
      <c r="F147" s="113"/>
      <c r="G147" s="113"/>
      <c r="H147" s="113"/>
      <c r="I147" s="13"/>
      <c r="J147" s="13"/>
      <c r="K147" s="683"/>
      <c r="L147" s="686"/>
      <c r="M147" s="689"/>
    </row>
    <row r="148" spans="2:13" ht="26.25" customHeight="1" x14ac:dyDescent="0.2">
      <c r="B148" s="113">
        <v>44</v>
      </c>
      <c r="C148" s="711" t="s">
        <v>137</v>
      </c>
      <c r="D148" s="711"/>
      <c r="E148" s="113"/>
      <c r="F148" s="113"/>
      <c r="G148" s="113"/>
      <c r="H148" s="113"/>
      <c r="I148" s="13"/>
      <c r="J148" s="13"/>
      <c r="K148" s="683"/>
      <c r="L148" s="686"/>
      <c r="M148" s="689"/>
    </row>
    <row r="149" spans="2:13" ht="26.25" customHeight="1" x14ac:dyDescent="0.2">
      <c r="B149" s="113">
        <v>45</v>
      </c>
      <c r="C149" s="711" t="s">
        <v>138</v>
      </c>
      <c r="D149" s="711"/>
      <c r="E149" s="113"/>
      <c r="F149" s="113"/>
      <c r="G149" s="113"/>
      <c r="H149" s="113"/>
      <c r="I149" s="13"/>
      <c r="J149" s="13"/>
      <c r="K149" s="684"/>
      <c r="L149" s="687"/>
      <c r="M149" s="690"/>
    </row>
    <row r="150" spans="2:13" ht="26.25" customHeight="1" x14ac:dyDescent="0.2">
      <c r="B150" s="680" t="s">
        <v>139</v>
      </c>
      <c r="C150" s="680"/>
      <c r="D150" s="680"/>
      <c r="E150" s="680"/>
      <c r="F150" s="680"/>
      <c r="G150" s="680"/>
      <c r="H150" s="681"/>
      <c r="I150" s="11"/>
      <c r="J150" s="12"/>
      <c r="K150" s="682"/>
      <c r="L150" s="685"/>
      <c r="M150" s="688"/>
    </row>
    <row r="151" spans="2:13" ht="26.25" customHeight="1" x14ac:dyDescent="0.2">
      <c r="B151" s="113">
        <v>46</v>
      </c>
      <c r="C151" s="711" t="s">
        <v>140</v>
      </c>
      <c r="D151" s="711"/>
      <c r="E151" s="113"/>
      <c r="F151" s="113"/>
      <c r="G151" s="113"/>
      <c r="H151" s="113"/>
      <c r="I151" s="13"/>
      <c r="J151" s="13"/>
      <c r="K151" s="683"/>
      <c r="L151" s="686"/>
      <c r="M151" s="689"/>
    </row>
    <row r="152" spans="2:13" ht="26.25" customHeight="1" x14ac:dyDescent="0.2">
      <c r="B152" s="113">
        <v>47</v>
      </c>
      <c r="C152" s="711" t="s">
        <v>141</v>
      </c>
      <c r="D152" s="711"/>
      <c r="E152" s="113"/>
      <c r="F152" s="113"/>
      <c r="G152" s="113"/>
      <c r="H152" s="113"/>
      <c r="I152" s="13"/>
      <c r="J152" s="13"/>
      <c r="K152" s="683"/>
      <c r="L152" s="686"/>
      <c r="M152" s="689"/>
    </row>
    <row r="153" spans="2:13" ht="26.25" customHeight="1" x14ac:dyDescent="0.2">
      <c r="B153" s="113">
        <v>48</v>
      </c>
      <c r="C153" s="711" t="s">
        <v>142</v>
      </c>
      <c r="D153" s="711"/>
      <c r="E153" s="113"/>
      <c r="F153" s="113"/>
      <c r="G153" s="113"/>
      <c r="H153" s="113"/>
      <c r="I153" s="13"/>
      <c r="J153" s="13"/>
      <c r="K153" s="683"/>
      <c r="L153" s="686"/>
      <c r="M153" s="689"/>
    </row>
    <row r="154" spans="2:13" ht="26.25" customHeight="1" x14ac:dyDescent="0.2">
      <c r="B154" s="113">
        <v>49</v>
      </c>
      <c r="C154" s="711" t="s">
        <v>143</v>
      </c>
      <c r="D154" s="711"/>
      <c r="E154" s="113"/>
      <c r="F154" s="113"/>
      <c r="G154" s="113"/>
      <c r="H154" s="113"/>
      <c r="I154" s="13"/>
      <c r="J154" s="13"/>
      <c r="K154" s="683"/>
      <c r="L154" s="686"/>
      <c r="M154" s="689"/>
    </row>
    <row r="155" spans="2:13" ht="26.25" customHeight="1" x14ac:dyDescent="0.2">
      <c r="B155" s="113">
        <v>50</v>
      </c>
      <c r="C155" s="711" t="s">
        <v>144</v>
      </c>
      <c r="D155" s="711"/>
      <c r="E155" s="113"/>
      <c r="F155" s="113"/>
      <c r="G155" s="113"/>
      <c r="H155" s="113"/>
      <c r="I155" s="13"/>
      <c r="J155" s="13"/>
      <c r="K155" s="683"/>
      <c r="L155" s="686"/>
      <c r="M155" s="689"/>
    </row>
    <row r="156" spans="2:13" ht="26.25" customHeight="1" x14ac:dyDescent="0.2">
      <c r="B156" s="113">
        <v>51</v>
      </c>
      <c r="C156" s="711" t="s">
        <v>145</v>
      </c>
      <c r="D156" s="711"/>
      <c r="E156" s="113"/>
      <c r="F156" s="113"/>
      <c r="G156" s="113"/>
      <c r="H156" s="113"/>
      <c r="I156" s="13"/>
      <c r="J156" s="13"/>
      <c r="K156" s="683"/>
      <c r="L156" s="686"/>
      <c r="M156" s="689"/>
    </row>
    <row r="157" spans="2:13" ht="26.25" customHeight="1" x14ac:dyDescent="0.2">
      <c r="B157" s="113">
        <v>52</v>
      </c>
      <c r="C157" s="711" t="s">
        <v>146</v>
      </c>
      <c r="D157" s="711"/>
      <c r="E157" s="113"/>
      <c r="F157" s="113"/>
      <c r="G157" s="113"/>
      <c r="H157" s="113"/>
      <c r="I157" s="13"/>
      <c r="J157" s="13"/>
      <c r="K157" s="683"/>
      <c r="L157" s="686"/>
      <c r="M157" s="689"/>
    </row>
    <row r="158" spans="2:13" ht="26.25" customHeight="1" x14ac:dyDescent="0.2">
      <c r="B158" s="113">
        <v>53</v>
      </c>
      <c r="C158" s="711" t="s">
        <v>147</v>
      </c>
      <c r="D158" s="711"/>
      <c r="E158" s="113"/>
      <c r="F158" s="113"/>
      <c r="G158" s="113"/>
      <c r="H158" s="113"/>
      <c r="I158" s="13"/>
      <c r="J158" s="13"/>
      <c r="K158" s="683"/>
      <c r="L158" s="686"/>
      <c r="M158" s="689"/>
    </row>
    <row r="159" spans="2:13" ht="26.25" customHeight="1" x14ac:dyDescent="0.2">
      <c r="B159" s="113">
        <v>54</v>
      </c>
      <c r="C159" s="711" t="s">
        <v>148</v>
      </c>
      <c r="D159" s="711"/>
      <c r="E159" s="113"/>
      <c r="F159" s="113"/>
      <c r="G159" s="113"/>
      <c r="H159" s="113"/>
      <c r="I159" s="13"/>
      <c r="J159" s="13"/>
      <c r="K159" s="683"/>
      <c r="L159" s="686"/>
      <c r="M159" s="689"/>
    </row>
    <row r="160" spans="2:13" ht="26.25" customHeight="1" x14ac:dyDescent="0.2">
      <c r="B160" s="113">
        <v>55</v>
      </c>
      <c r="C160" s="711" t="s">
        <v>149</v>
      </c>
      <c r="D160" s="711"/>
      <c r="E160" s="113"/>
      <c r="F160" s="113"/>
      <c r="G160" s="113"/>
      <c r="H160" s="113"/>
      <c r="I160" s="13"/>
      <c r="J160" s="13"/>
      <c r="K160" s="683"/>
      <c r="L160" s="686"/>
      <c r="M160" s="689"/>
    </row>
    <row r="161" spans="2:13" ht="26.25" customHeight="1" x14ac:dyDescent="0.2">
      <c r="B161" s="680" t="s">
        <v>150</v>
      </c>
      <c r="C161" s="680"/>
      <c r="D161" s="680"/>
      <c r="E161" s="680"/>
      <c r="F161" s="680"/>
      <c r="G161" s="680"/>
      <c r="H161" s="681"/>
      <c r="I161" s="11"/>
      <c r="J161" s="12"/>
      <c r="K161" s="683"/>
      <c r="L161" s="686"/>
      <c r="M161" s="689"/>
    </row>
    <row r="162" spans="2:13" ht="26.25" customHeight="1" x14ac:dyDescent="0.2">
      <c r="B162" s="113">
        <v>56</v>
      </c>
      <c r="C162" s="711" t="s">
        <v>151</v>
      </c>
      <c r="D162" s="711"/>
      <c r="E162" s="113"/>
      <c r="F162" s="113"/>
      <c r="G162" s="113"/>
      <c r="H162" s="113"/>
      <c r="I162" s="13"/>
      <c r="J162" s="13"/>
      <c r="K162" s="683"/>
      <c r="L162" s="686"/>
      <c r="M162" s="689"/>
    </row>
    <row r="163" spans="2:13" ht="26.25" customHeight="1" x14ac:dyDescent="0.2">
      <c r="B163" s="113">
        <v>57</v>
      </c>
      <c r="C163" s="711" t="s">
        <v>152</v>
      </c>
      <c r="D163" s="711"/>
      <c r="E163" s="113"/>
      <c r="F163" s="113"/>
      <c r="G163" s="113"/>
      <c r="H163" s="113"/>
      <c r="I163" s="13"/>
      <c r="J163" s="13"/>
      <c r="K163" s="683"/>
      <c r="L163" s="686"/>
      <c r="M163" s="689"/>
    </row>
    <row r="164" spans="2:13" ht="26.25" customHeight="1" x14ac:dyDescent="0.2">
      <c r="B164" s="113">
        <v>58</v>
      </c>
      <c r="C164" s="711" t="s">
        <v>153</v>
      </c>
      <c r="D164" s="711"/>
      <c r="E164" s="113"/>
      <c r="F164" s="113"/>
      <c r="G164" s="113"/>
      <c r="H164" s="113"/>
      <c r="I164" s="13"/>
      <c r="J164" s="13"/>
      <c r="K164" s="683"/>
      <c r="L164" s="686"/>
      <c r="M164" s="689"/>
    </row>
    <row r="165" spans="2:13" ht="26.25" customHeight="1" x14ac:dyDescent="0.2">
      <c r="B165" s="680" t="s">
        <v>154</v>
      </c>
      <c r="C165" s="680"/>
      <c r="D165" s="680"/>
      <c r="E165" s="680"/>
      <c r="F165" s="680"/>
      <c r="G165" s="680"/>
      <c r="H165" s="681"/>
      <c r="I165" s="11"/>
      <c r="J165" s="12"/>
      <c r="K165" s="683"/>
      <c r="L165" s="686"/>
      <c r="M165" s="689"/>
    </row>
    <row r="166" spans="2:13" ht="34.5" customHeight="1" x14ac:dyDescent="0.2">
      <c r="B166" s="113">
        <v>59</v>
      </c>
      <c r="C166" s="711" t="s">
        <v>155</v>
      </c>
      <c r="D166" s="711"/>
      <c r="E166" s="113"/>
      <c r="F166" s="113"/>
      <c r="G166" s="113"/>
      <c r="H166" s="113"/>
      <c r="I166" s="13"/>
      <c r="J166" s="13"/>
      <c r="K166" s="683"/>
      <c r="L166" s="686"/>
      <c r="M166" s="689"/>
    </row>
    <row r="167" spans="2:13" ht="34.5" customHeight="1" x14ac:dyDescent="0.2">
      <c r="B167" s="113">
        <v>60</v>
      </c>
      <c r="C167" s="711" t="s">
        <v>156</v>
      </c>
      <c r="D167" s="711"/>
      <c r="E167" s="113"/>
      <c r="F167" s="113"/>
      <c r="G167" s="113"/>
      <c r="H167" s="113"/>
      <c r="I167" s="13"/>
      <c r="J167" s="13"/>
      <c r="K167" s="683"/>
      <c r="L167" s="686"/>
      <c r="M167" s="689"/>
    </row>
    <row r="168" spans="2:13" ht="34.5" customHeight="1" x14ac:dyDescent="0.2">
      <c r="B168" s="113">
        <v>61</v>
      </c>
      <c r="C168" s="711" t="s">
        <v>157</v>
      </c>
      <c r="D168" s="711"/>
      <c r="E168" s="113"/>
      <c r="F168" s="113"/>
      <c r="G168" s="113"/>
      <c r="H168" s="113"/>
      <c r="I168" s="13"/>
      <c r="J168" s="13"/>
      <c r="K168" s="683"/>
      <c r="L168" s="686"/>
      <c r="M168" s="689"/>
    </row>
    <row r="169" spans="2:13" ht="26.25" customHeight="1" x14ac:dyDescent="0.2">
      <c r="B169" s="680" t="s">
        <v>158</v>
      </c>
      <c r="C169" s="680"/>
      <c r="D169" s="680"/>
      <c r="E169" s="680"/>
      <c r="F169" s="680"/>
      <c r="G169" s="680"/>
      <c r="H169" s="681"/>
      <c r="I169" s="11"/>
      <c r="J169" s="12"/>
      <c r="K169" s="683"/>
      <c r="L169" s="686"/>
      <c r="M169" s="689"/>
    </row>
    <row r="170" spans="2:13" ht="26.25" customHeight="1" x14ac:dyDescent="0.2">
      <c r="B170" s="113">
        <v>62</v>
      </c>
      <c r="C170" s="711" t="s">
        <v>159</v>
      </c>
      <c r="D170" s="711"/>
      <c r="E170" s="113"/>
      <c r="F170" s="7"/>
      <c r="G170" s="7"/>
      <c r="H170" s="7"/>
      <c r="I170" s="13"/>
      <c r="J170" s="13"/>
      <c r="K170" s="683"/>
      <c r="L170" s="686"/>
      <c r="M170" s="689"/>
    </row>
    <row r="171" spans="2:13" ht="26.25" customHeight="1" x14ac:dyDescent="0.2">
      <c r="B171" s="680" t="s">
        <v>160</v>
      </c>
      <c r="C171" s="680"/>
      <c r="D171" s="680"/>
      <c r="E171" s="680"/>
      <c r="F171" s="680"/>
      <c r="G171" s="680"/>
      <c r="H171" s="681"/>
      <c r="I171" s="11"/>
      <c r="J171" s="12"/>
      <c r="K171" s="683"/>
      <c r="L171" s="686"/>
      <c r="M171" s="689"/>
    </row>
    <row r="172" spans="2:13" ht="26.25" customHeight="1" x14ac:dyDescent="0.2">
      <c r="B172" s="113">
        <v>63</v>
      </c>
      <c r="C172" s="712" t="s">
        <v>161</v>
      </c>
      <c r="D172" s="712"/>
      <c r="E172" s="113"/>
      <c r="F172" s="113"/>
      <c r="G172" s="113"/>
      <c r="H172" s="113"/>
      <c r="I172" s="13"/>
      <c r="J172" s="13"/>
      <c r="K172" s="683"/>
      <c r="L172" s="686"/>
      <c r="M172" s="689"/>
    </row>
    <row r="173" spans="2:13" ht="26.25" customHeight="1" x14ac:dyDescent="0.2">
      <c r="B173" s="113">
        <v>64</v>
      </c>
      <c r="C173" s="712" t="s">
        <v>162</v>
      </c>
      <c r="D173" s="712"/>
      <c r="E173" s="113"/>
      <c r="F173" s="113"/>
      <c r="G173" s="113"/>
      <c r="H173" s="113"/>
      <c r="I173" s="13"/>
      <c r="J173" s="13"/>
      <c r="K173" s="683"/>
      <c r="L173" s="686"/>
      <c r="M173" s="689"/>
    </row>
    <row r="174" spans="2:13" ht="26.25" customHeight="1" x14ac:dyDescent="0.2">
      <c r="B174" s="113">
        <v>65</v>
      </c>
      <c r="C174" s="712" t="s">
        <v>163</v>
      </c>
      <c r="D174" s="712"/>
      <c r="E174" s="113"/>
      <c r="F174" s="113"/>
      <c r="G174" s="113"/>
      <c r="H174" s="113"/>
      <c r="I174" s="13"/>
      <c r="J174" s="13"/>
      <c r="K174" s="683"/>
      <c r="L174" s="686"/>
      <c r="M174" s="689"/>
    </row>
    <row r="175" spans="2:13" ht="26.25" customHeight="1" x14ac:dyDescent="0.2">
      <c r="B175" s="113">
        <v>66</v>
      </c>
      <c r="C175" s="712" t="s">
        <v>164</v>
      </c>
      <c r="D175" s="712"/>
      <c r="E175" s="113"/>
      <c r="F175" s="113"/>
      <c r="G175" s="113"/>
      <c r="H175" s="113"/>
      <c r="I175" s="13"/>
      <c r="J175" s="13"/>
      <c r="K175" s="683"/>
      <c r="L175" s="686"/>
      <c r="M175" s="689"/>
    </row>
    <row r="176" spans="2:13" ht="26.25" customHeight="1" x14ac:dyDescent="0.2">
      <c r="B176" s="113">
        <v>67</v>
      </c>
      <c r="C176" s="711" t="s">
        <v>165</v>
      </c>
      <c r="D176" s="711"/>
      <c r="E176" s="113"/>
      <c r="F176" s="113"/>
      <c r="G176" s="113"/>
      <c r="H176" s="113"/>
      <c r="I176" s="13"/>
      <c r="J176" s="13"/>
      <c r="K176" s="683"/>
      <c r="L176" s="686"/>
      <c r="M176" s="689"/>
    </row>
    <row r="177" spans="2:13" ht="26.25" customHeight="1" x14ac:dyDescent="0.2">
      <c r="B177" s="113">
        <v>68</v>
      </c>
      <c r="C177" s="711" t="s">
        <v>166</v>
      </c>
      <c r="D177" s="711"/>
      <c r="E177" s="113"/>
      <c r="F177" s="113"/>
      <c r="G177" s="113"/>
      <c r="H177" s="113"/>
      <c r="I177" s="13"/>
      <c r="J177" s="13"/>
      <c r="K177" s="683"/>
      <c r="L177" s="686"/>
      <c r="M177" s="689"/>
    </row>
    <row r="178" spans="2:13" ht="26.25" customHeight="1" x14ac:dyDescent="0.2">
      <c r="B178" s="680" t="s">
        <v>167</v>
      </c>
      <c r="C178" s="680"/>
      <c r="D178" s="680"/>
      <c r="E178" s="680"/>
      <c r="F178" s="680"/>
      <c r="G178" s="680"/>
      <c r="H178" s="681"/>
      <c r="I178" s="11"/>
      <c r="J178" s="12"/>
      <c r="K178" s="683"/>
      <c r="L178" s="686"/>
      <c r="M178" s="689"/>
    </row>
    <row r="179" spans="2:13" ht="26.25" customHeight="1" x14ac:dyDescent="0.2">
      <c r="B179" s="113">
        <v>69</v>
      </c>
      <c r="C179" s="711" t="s">
        <v>168</v>
      </c>
      <c r="D179" s="711"/>
      <c r="E179" s="113"/>
      <c r="F179" s="113"/>
      <c r="G179" s="113"/>
      <c r="H179" s="113"/>
      <c r="I179" s="13"/>
      <c r="J179" s="13"/>
      <c r="K179" s="683"/>
      <c r="L179" s="686"/>
      <c r="M179" s="689"/>
    </row>
    <row r="180" spans="2:13" ht="38.25" customHeight="1" x14ac:dyDescent="0.2">
      <c r="B180" s="113">
        <v>70</v>
      </c>
      <c r="C180" s="711" t="s">
        <v>169</v>
      </c>
      <c r="D180" s="711"/>
      <c r="E180" s="113"/>
      <c r="F180" s="113"/>
      <c r="G180" s="113"/>
      <c r="H180" s="113"/>
      <c r="I180" s="13"/>
      <c r="J180" s="13"/>
      <c r="K180" s="684"/>
      <c r="L180" s="687"/>
      <c r="M180" s="690"/>
    </row>
    <row r="181" spans="2:13" ht="26.25" customHeight="1" x14ac:dyDescent="0.2">
      <c r="B181" s="680" t="s">
        <v>170</v>
      </c>
      <c r="C181" s="680"/>
      <c r="D181" s="680"/>
      <c r="E181" s="680"/>
      <c r="F181" s="680"/>
      <c r="G181" s="680"/>
      <c r="H181" s="681"/>
      <c r="I181" s="11"/>
      <c r="J181" s="12"/>
      <c r="K181" s="682"/>
      <c r="L181" s="685"/>
      <c r="M181" s="688"/>
    </row>
    <row r="182" spans="2:13" ht="26.25" customHeight="1" x14ac:dyDescent="0.2">
      <c r="B182" s="113">
        <v>71</v>
      </c>
      <c r="C182" s="711" t="s">
        <v>171</v>
      </c>
      <c r="D182" s="711"/>
      <c r="E182" s="113">
        <v>10</v>
      </c>
      <c r="F182" s="113"/>
      <c r="G182" s="113"/>
      <c r="H182" s="113"/>
      <c r="I182" s="13"/>
      <c r="J182" s="13"/>
      <c r="K182" s="683"/>
      <c r="L182" s="686"/>
      <c r="M182" s="689"/>
    </row>
    <row r="183" spans="2:13" ht="26.25" customHeight="1" x14ac:dyDescent="0.2">
      <c r="B183" s="113">
        <v>72</v>
      </c>
      <c r="C183" s="712" t="s">
        <v>172</v>
      </c>
      <c r="D183" s="712"/>
      <c r="E183" s="113"/>
      <c r="F183" s="113"/>
      <c r="G183" s="113"/>
      <c r="H183" s="113"/>
      <c r="I183" s="13"/>
      <c r="J183" s="13"/>
      <c r="K183" s="683"/>
      <c r="L183" s="686"/>
      <c r="M183" s="689"/>
    </row>
    <row r="184" spans="2:13" ht="26.25" customHeight="1" x14ac:dyDescent="0.2">
      <c r="B184" s="113">
        <v>73</v>
      </c>
      <c r="C184" s="711" t="s">
        <v>173</v>
      </c>
      <c r="D184" s="711"/>
      <c r="E184" s="113"/>
      <c r="F184" s="113"/>
      <c r="G184" s="113"/>
      <c r="H184" s="113"/>
      <c r="I184" s="13"/>
      <c r="J184" s="13"/>
      <c r="K184" s="683"/>
      <c r="L184" s="686"/>
      <c r="M184" s="689"/>
    </row>
    <row r="185" spans="2:13" ht="26.25" customHeight="1" x14ac:dyDescent="0.2">
      <c r="B185" s="113">
        <v>74</v>
      </c>
      <c r="C185" s="711" t="s">
        <v>174</v>
      </c>
      <c r="D185" s="711"/>
      <c r="E185" s="113"/>
      <c r="F185" s="113"/>
      <c r="G185" s="113"/>
      <c r="H185" s="113"/>
      <c r="I185" s="13"/>
      <c r="J185" s="13"/>
      <c r="K185" s="684"/>
      <c r="L185" s="687"/>
      <c r="M185" s="690"/>
    </row>
    <row r="186" spans="2:13" ht="65.25" customHeight="1" x14ac:dyDescent="0.2">
      <c r="B186" s="680" t="s">
        <v>175</v>
      </c>
      <c r="C186" s="680"/>
      <c r="D186" s="680"/>
      <c r="E186" s="680"/>
      <c r="F186" s="680"/>
      <c r="G186" s="680"/>
      <c r="H186" s="681"/>
      <c r="I186" s="11"/>
      <c r="J186" s="12"/>
      <c r="K186" s="682"/>
      <c r="L186" s="685"/>
      <c r="M186" s="688"/>
    </row>
    <row r="187" spans="2:13" ht="55.5" customHeight="1" x14ac:dyDescent="0.2">
      <c r="B187" s="113">
        <v>75</v>
      </c>
      <c r="C187" s="711" t="s">
        <v>176</v>
      </c>
      <c r="D187" s="711"/>
      <c r="E187" s="113"/>
      <c r="F187" s="113"/>
      <c r="G187" s="113"/>
      <c r="H187" s="113"/>
      <c r="I187" s="13"/>
      <c r="J187" s="13"/>
      <c r="K187" s="683"/>
      <c r="L187" s="686"/>
      <c r="M187" s="689"/>
    </row>
    <row r="188" spans="2:13" ht="26.25" customHeight="1" x14ac:dyDescent="0.2">
      <c r="B188" s="113">
        <v>76</v>
      </c>
      <c r="C188" s="711" t="s">
        <v>177</v>
      </c>
      <c r="D188" s="711"/>
      <c r="E188" s="113"/>
      <c r="F188" s="113"/>
      <c r="G188" s="113"/>
      <c r="H188" s="113"/>
      <c r="I188" s="13"/>
      <c r="J188" s="13"/>
      <c r="K188" s="683"/>
      <c r="L188" s="686"/>
      <c r="M188" s="689"/>
    </row>
    <row r="189" spans="2:13" ht="26.25" customHeight="1" x14ac:dyDescent="0.2">
      <c r="B189" s="113">
        <v>77</v>
      </c>
      <c r="C189" s="711" t="s">
        <v>178</v>
      </c>
      <c r="D189" s="711"/>
      <c r="E189" s="113"/>
      <c r="F189" s="113"/>
      <c r="G189" s="113"/>
      <c r="H189" s="113"/>
      <c r="I189" s="13"/>
      <c r="J189" s="13"/>
      <c r="K189" s="683"/>
      <c r="L189" s="686"/>
      <c r="M189" s="689"/>
    </row>
    <row r="190" spans="2:13" ht="26.25" customHeight="1" x14ac:dyDescent="0.2">
      <c r="B190" s="113">
        <v>78</v>
      </c>
      <c r="C190" s="711" t="s">
        <v>179</v>
      </c>
      <c r="D190" s="711"/>
      <c r="E190" s="113"/>
      <c r="F190" s="113"/>
      <c r="G190" s="113"/>
      <c r="H190" s="113"/>
      <c r="I190" s="13"/>
      <c r="J190" s="13"/>
      <c r="K190" s="683"/>
      <c r="L190" s="686"/>
      <c r="M190" s="689"/>
    </row>
    <row r="191" spans="2:13" ht="67.5" customHeight="1" x14ac:dyDescent="0.2">
      <c r="B191" s="113">
        <v>79</v>
      </c>
      <c r="C191" s="711" t="s">
        <v>180</v>
      </c>
      <c r="D191" s="711"/>
      <c r="E191" s="113"/>
      <c r="F191" s="113"/>
      <c r="G191" s="7"/>
      <c r="H191" s="7"/>
      <c r="I191" s="13"/>
      <c r="J191" s="13"/>
      <c r="K191" s="684"/>
      <c r="L191" s="687"/>
      <c r="M191" s="690"/>
    </row>
    <row r="192" spans="2:13" ht="26.25" customHeight="1" x14ac:dyDescent="0.2">
      <c r="B192" s="672" t="s">
        <v>31</v>
      </c>
      <c r="C192" s="673"/>
      <c r="D192" s="674"/>
      <c r="E192" s="113">
        <f>SUM(E91:E191)</f>
        <v>10</v>
      </c>
      <c r="F192" s="113">
        <f>SUM(F91:F191)</f>
        <v>0</v>
      </c>
      <c r="G192" s="113">
        <f>SUM(G91:G191)</f>
        <v>0</v>
      </c>
      <c r="H192" s="113">
        <f>SUM(H91:H191)</f>
        <v>0</v>
      </c>
    </row>
    <row r="193" spans="2:13" ht="26.25" customHeight="1" x14ac:dyDescent="0.2">
      <c r="B193" s="672" t="s">
        <v>32</v>
      </c>
      <c r="C193" s="673"/>
      <c r="D193" s="674"/>
      <c r="E193" s="709">
        <f>SUM(E192:G192)/790</f>
        <v>1.2658227848101266E-2</v>
      </c>
      <c r="F193" s="709"/>
      <c r="G193" s="709"/>
      <c r="H193" s="709"/>
    </row>
    <row r="194" spans="2:13" ht="26.25" customHeight="1" x14ac:dyDescent="0.2">
      <c r="B194" s="699" t="s">
        <v>181</v>
      </c>
      <c r="C194" s="700"/>
      <c r="D194" s="700"/>
      <c r="E194" s="701"/>
      <c r="F194" s="701"/>
      <c r="G194" s="701"/>
      <c r="H194" s="701"/>
      <c r="I194" s="700"/>
      <c r="J194" s="700"/>
      <c r="K194" s="700"/>
      <c r="L194" s="700"/>
      <c r="M194" s="702"/>
    </row>
    <row r="195" spans="2:13" ht="26.25" customHeight="1" x14ac:dyDescent="0.2">
      <c r="B195" s="680" t="s">
        <v>182</v>
      </c>
      <c r="C195" s="680"/>
      <c r="D195" s="680"/>
      <c r="E195" s="680"/>
      <c r="F195" s="680"/>
      <c r="G195" s="680"/>
      <c r="H195" s="681"/>
      <c r="I195" s="11"/>
      <c r="J195" s="12"/>
      <c r="K195" s="682"/>
      <c r="L195" s="685"/>
      <c r="M195" s="688"/>
    </row>
    <row r="196" spans="2:13" ht="26.25" customHeight="1" x14ac:dyDescent="0.2">
      <c r="B196" s="105">
        <v>1</v>
      </c>
      <c r="C196" s="710" t="s">
        <v>183</v>
      </c>
      <c r="D196" s="710"/>
      <c r="E196" s="108">
        <v>10</v>
      </c>
      <c r="F196" s="108"/>
      <c r="G196" s="108"/>
      <c r="H196" s="106"/>
      <c r="I196" s="13"/>
      <c r="J196" s="13"/>
      <c r="K196" s="683"/>
      <c r="L196" s="686"/>
      <c r="M196" s="689"/>
    </row>
    <row r="197" spans="2:13" ht="26.25" customHeight="1" x14ac:dyDescent="0.2">
      <c r="B197" s="16">
        <v>2</v>
      </c>
      <c r="C197" s="691" t="s">
        <v>184</v>
      </c>
      <c r="D197" s="691"/>
      <c r="E197" s="112">
        <v>10</v>
      </c>
      <c r="F197" s="112"/>
      <c r="G197" s="112"/>
      <c r="H197" s="20"/>
      <c r="I197" s="13"/>
      <c r="J197" s="13"/>
      <c r="K197" s="683"/>
      <c r="L197" s="686"/>
      <c r="M197" s="689"/>
    </row>
    <row r="198" spans="2:13" ht="26.25" customHeight="1" x14ac:dyDescent="0.2">
      <c r="B198" s="16">
        <v>3</v>
      </c>
      <c r="C198" s="692" t="s">
        <v>185</v>
      </c>
      <c r="D198" s="693"/>
      <c r="E198" s="112">
        <v>10</v>
      </c>
      <c r="F198" s="112"/>
      <c r="G198" s="112"/>
      <c r="H198" s="20"/>
      <c r="I198" s="13"/>
      <c r="J198" s="13"/>
      <c r="K198" s="683"/>
      <c r="L198" s="686"/>
      <c r="M198" s="689"/>
    </row>
    <row r="199" spans="2:13" ht="26.25" customHeight="1" x14ac:dyDescent="0.2">
      <c r="B199" s="16">
        <v>4</v>
      </c>
      <c r="C199" s="691" t="s">
        <v>186</v>
      </c>
      <c r="D199" s="691"/>
      <c r="E199" s="112">
        <v>10</v>
      </c>
      <c r="F199" s="112"/>
      <c r="G199" s="112"/>
      <c r="H199" s="20"/>
      <c r="I199" s="13"/>
      <c r="J199" s="13"/>
      <c r="K199" s="683"/>
      <c r="L199" s="686"/>
      <c r="M199" s="689"/>
    </row>
    <row r="200" spans="2:13" x14ac:dyDescent="0.2">
      <c r="B200" s="703">
        <v>5</v>
      </c>
      <c r="C200" s="705" t="s">
        <v>187</v>
      </c>
      <c r="D200" s="706"/>
      <c r="E200" s="112"/>
      <c r="F200" s="112"/>
      <c r="G200" s="112"/>
      <c r="H200" s="20"/>
      <c r="I200" s="13"/>
      <c r="J200" s="13"/>
      <c r="K200" s="683"/>
      <c r="L200" s="686"/>
      <c r="M200" s="689"/>
    </row>
    <row r="201" spans="2:13" x14ac:dyDescent="0.2">
      <c r="B201" s="704"/>
      <c r="C201" s="707"/>
      <c r="D201" s="708"/>
      <c r="E201" s="112"/>
      <c r="F201" s="112">
        <v>5</v>
      </c>
      <c r="G201" s="112"/>
      <c r="H201" s="20"/>
      <c r="I201" s="13"/>
      <c r="J201" s="13"/>
      <c r="K201" s="683"/>
      <c r="L201" s="686"/>
      <c r="M201" s="689"/>
    </row>
    <row r="202" spans="2:13" ht="26.25" customHeight="1" x14ac:dyDescent="0.2">
      <c r="B202" s="16">
        <v>6</v>
      </c>
      <c r="C202" s="691" t="s">
        <v>188</v>
      </c>
      <c r="D202" s="691"/>
      <c r="E202" s="112">
        <v>10</v>
      </c>
      <c r="F202" s="112"/>
      <c r="G202" s="112"/>
      <c r="H202" s="21"/>
      <c r="I202" s="13"/>
      <c r="J202" s="13"/>
      <c r="K202" s="683"/>
      <c r="L202" s="686"/>
      <c r="M202" s="689"/>
    </row>
    <row r="203" spans="2:13" ht="26.25" customHeight="1" x14ac:dyDescent="0.2">
      <c r="B203" s="680" t="s">
        <v>189</v>
      </c>
      <c r="C203" s="680"/>
      <c r="D203" s="680"/>
      <c r="E203" s="680"/>
      <c r="F203" s="680"/>
      <c r="G203" s="680"/>
      <c r="H203" s="681"/>
      <c r="I203" s="11"/>
      <c r="J203" s="12"/>
      <c r="K203" s="683"/>
      <c r="L203" s="686"/>
      <c r="M203" s="689"/>
    </row>
    <row r="204" spans="2:13" ht="75.75" customHeight="1" x14ac:dyDescent="0.2">
      <c r="B204" s="16">
        <v>7</v>
      </c>
      <c r="C204" s="691" t="s">
        <v>190</v>
      </c>
      <c r="D204" s="691"/>
      <c r="E204" s="112">
        <v>10</v>
      </c>
      <c r="F204" s="112"/>
      <c r="G204" s="112"/>
      <c r="H204" s="20"/>
      <c r="I204" s="13"/>
      <c r="J204" s="13"/>
      <c r="K204" s="683"/>
      <c r="L204" s="686"/>
      <c r="M204" s="689"/>
    </row>
    <row r="205" spans="2:13" ht="96.75" customHeight="1" x14ac:dyDescent="0.2">
      <c r="B205" s="104">
        <v>8</v>
      </c>
      <c r="C205" s="705" t="s">
        <v>191</v>
      </c>
      <c r="D205" s="706"/>
      <c r="E205" s="112"/>
      <c r="F205" s="112"/>
      <c r="G205" s="112"/>
      <c r="H205" s="20"/>
      <c r="I205" s="13"/>
      <c r="J205" s="13"/>
      <c r="K205" s="683"/>
      <c r="L205" s="686"/>
      <c r="M205" s="689"/>
    </row>
    <row r="206" spans="2:13" ht="26.25" customHeight="1" x14ac:dyDescent="0.2">
      <c r="B206" s="680" t="s">
        <v>192</v>
      </c>
      <c r="C206" s="680"/>
      <c r="D206" s="680"/>
      <c r="E206" s="680"/>
      <c r="F206" s="680"/>
      <c r="G206" s="680"/>
      <c r="H206" s="681"/>
      <c r="I206" s="11"/>
      <c r="J206" s="12"/>
      <c r="K206" s="683"/>
      <c r="L206" s="686"/>
      <c r="M206" s="689"/>
    </row>
    <row r="207" spans="2:13" ht="147.75" customHeight="1" x14ac:dyDescent="0.2">
      <c r="B207" s="16">
        <v>9</v>
      </c>
      <c r="C207" s="691" t="s">
        <v>193</v>
      </c>
      <c r="D207" s="691"/>
      <c r="E207" s="99"/>
      <c r="F207" s="112">
        <v>5</v>
      </c>
      <c r="G207" s="99"/>
      <c r="H207" s="8"/>
      <c r="I207" s="13"/>
      <c r="J207" s="13"/>
      <c r="K207" s="684"/>
      <c r="L207" s="687"/>
      <c r="M207" s="690"/>
    </row>
    <row r="208" spans="2:13" ht="26.25" customHeight="1" x14ac:dyDescent="0.2">
      <c r="B208" s="680" t="s">
        <v>194</v>
      </c>
      <c r="C208" s="680"/>
      <c r="D208" s="680"/>
      <c r="E208" s="680"/>
      <c r="F208" s="680"/>
      <c r="G208" s="680"/>
      <c r="H208" s="681"/>
      <c r="I208" s="11"/>
      <c r="J208" s="12"/>
      <c r="K208" s="682"/>
      <c r="L208" s="685"/>
      <c r="M208" s="688"/>
    </row>
    <row r="209" spans="2:13" x14ac:dyDescent="0.2">
      <c r="B209" s="16">
        <v>10</v>
      </c>
      <c r="C209" s="692" t="s">
        <v>195</v>
      </c>
      <c r="D209" s="693"/>
      <c r="E209" s="112"/>
      <c r="F209" s="112"/>
      <c r="G209" s="112"/>
      <c r="H209" s="20"/>
      <c r="I209" s="13"/>
      <c r="J209" s="13"/>
      <c r="K209" s="683"/>
      <c r="L209" s="686"/>
      <c r="M209" s="689"/>
    </row>
    <row r="210" spans="2:13" ht="26.25" customHeight="1" x14ac:dyDescent="0.2">
      <c r="B210" s="16">
        <v>11</v>
      </c>
      <c r="C210" s="694" t="s">
        <v>196</v>
      </c>
      <c r="D210" s="695"/>
      <c r="E210" s="113"/>
      <c r="F210" s="113"/>
      <c r="G210" s="113"/>
      <c r="H210" s="22"/>
      <c r="I210" s="13"/>
      <c r="J210" s="13"/>
      <c r="K210" s="683"/>
      <c r="L210" s="686"/>
      <c r="M210" s="689"/>
    </row>
    <row r="211" spans="2:13" ht="26.25" customHeight="1" x14ac:dyDescent="0.2">
      <c r="B211" s="16">
        <v>12</v>
      </c>
      <c r="C211" s="694" t="s">
        <v>197</v>
      </c>
      <c r="D211" s="695"/>
      <c r="E211" s="113"/>
      <c r="F211" s="113"/>
      <c r="G211" s="113"/>
      <c r="H211" s="22"/>
      <c r="I211" s="13"/>
      <c r="J211" s="13"/>
      <c r="K211" s="683"/>
      <c r="L211" s="686"/>
      <c r="M211" s="689"/>
    </row>
    <row r="212" spans="2:13" ht="26.25" customHeight="1" x14ac:dyDescent="0.2">
      <c r="B212" s="16">
        <v>13</v>
      </c>
      <c r="C212" s="694" t="s">
        <v>198</v>
      </c>
      <c r="D212" s="695"/>
      <c r="E212" s="113"/>
      <c r="F212" s="113"/>
      <c r="G212" s="113"/>
      <c r="H212" s="22"/>
      <c r="I212" s="13"/>
      <c r="J212" s="13"/>
      <c r="K212" s="683"/>
      <c r="L212" s="686"/>
      <c r="M212" s="689"/>
    </row>
    <row r="213" spans="2:13" ht="26.25" customHeight="1" x14ac:dyDescent="0.2">
      <c r="B213" s="16">
        <v>14</v>
      </c>
      <c r="C213" s="694" t="s">
        <v>199</v>
      </c>
      <c r="D213" s="695"/>
      <c r="E213" s="113"/>
      <c r="F213" s="113"/>
      <c r="G213" s="113"/>
      <c r="H213" s="22"/>
      <c r="I213" s="13"/>
      <c r="J213" s="13"/>
      <c r="K213" s="683"/>
      <c r="L213" s="686"/>
      <c r="M213" s="689"/>
    </row>
    <row r="214" spans="2:13" ht="26.25" customHeight="1" x14ac:dyDescent="0.2">
      <c r="B214" s="16">
        <v>15</v>
      </c>
      <c r="C214" s="694" t="s">
        <v>200</v>
      </c>
      <c r="D214" s="695"/>
      <c r="E214" s="113"/>
      <c r="F214" s="113"/>
      <c r="G214" s="113"/>
      <c r="H214" s="22"/>
      <c r="I214" s="13"/>
      <c r="J214" s="13"/>
      <c r="K214" s="683"/>
      <c r="L214" s="686"/>
      <c r="M214" s="689"/>
    </row>
    <row r="215" spans="2:13" ht="26.25" customHeight="1" x14ac:dyDescent="0.2">
      <c r="B215" s="16">
        <v>16</v>
      </c>
      <c r="C215" s="694" t="s">
        <v>201</v>
      </c>
      <c r="D215" s="695"/>
      <c r="E215" s="113"/>
      <c r="F215" s="113"/>
      <c r="G215" s="113"/>
      <c r="H215" s="22"/>
      <c r="I215" s="13"/>
      <c r="J215" s="13"/>
      <c r="K215" s="683"/>
      <c r="L215" s="686"/>
      <c r="M215" s="689"/>
    </row>
    <row r="216" spans="2:13" ht="26.25" customHeight="1" x14ac:dyDescent="0.2">
      <c r="B216" s="16">
        <v>17</v>
      </c>
      <c r="C216" s="694" t="s">
        <v>202</v>
      </c>
      <c r="D216" s="695"/>
      <c r="E216" s="113"/>
      <c r="F216" s="113"/>
      <c r="G216" s="113"/>
      <c r="H216" s="22"/>
      <c r="I216" s="13"/>
      <c r="J216" s="13"/>
      <c r="K216" s="684"/>
      <c r="L216" s="687"/>
      <c r="M216" s="690"/>
    </row>
    <row r="217" spans="2:13" ht="26.25" customHeight="1" x14ac:dyDescent="0.2">
      <c r="B217" s="680" t="s">
        <v>203</v>
      </c>
      <c r="C217" s="680"/>
      <c r="D217" s="680"/>
      <c r="E217" s="680"/>
      <c r="F217" s="680"/>
      <c r="G217" s="680"/>
      <c r="H217" s="681"/>
      <c r="I217" s="11"/>
      <c r="J217" s="12"/>
      <c r="K217" s="682"/>
      <c r="L217" s="685"/>
      <c r="M217" s="688"/>
    </row>
    <row r="218" spans="2:13" ht="71.25" customHeight="1" x14ac:dyDescent="0.2">
      <c r="B218" s="16">
        <v>18</v>
      </c>
      <c r="C218" s="692" t="s">
        <v>204</v>
      </c>
      <c r="D218" s="693"/>
      <c r="E218" s="99"/>
      <c r="F218" s="112"/>
      <c r="G218" s="99"/>
      <c r="H218" s="8"/>
      <c r="I218" s="13"/>
      <c r="J218" s="13"/>
      <c r="K218" s="683"/>
      <c r="L218" s="686"/>
      <c r="M218" s="689"/>
    </row>
    <row r="219" spans="2:13" ht="26.25" customHeight="1" x14ac:dyDescent="0.2">
      <c r="B219" s="680" t="s">
        <v>205</v>
      </c>
      <c r="C219" s="680"/>
      <c r="D219" s="680"/>
      <c r="E219" s="680"/>
      <c r="F219" s="680"/>
      <c r="G219" s="680"/>
      <c r="H219" s="681"/>
      <c r="I219" s="11"/>
      <c r="J219" s="12"/>
      <c r="K219" s="683"/>
      <c r="L219" s="686"/>
      <c r="M219" s="689"/>
    </row>
    <row r="220" spans="2:13" ht="26.25" customHeight="1" x14ac:dyDescent="0.2">
      <c r="B220" s="16">
        <v>19</v>
      </c>
      <c r="C220" s="692" t="s">
        <v>206</v>
      </c>
      <c r="D220" s="693"/>
      <c r="E220" s="112"/>
      <c r="F220" s="112"/>
      <c r="G220" s="112"/>
      <c r="H220" s="20"/>
      <c r="I220" s="13"/>
      <c r="J220" s="13"/>
      <c r="K220" s="683"/>
      <c r="L220" s="686"/>
      <c r="M220" s="689"/>
    </row>
    <row r="221" spans="2:13" ht="26.25" customHeight="1" x14ac:dyDescent="0.2">
      <c r="B221" s="16">
        <v>20</v>
      </c>
      <c r="C221" s="692" t="s">
        <v>207</v>
      </c>
      <c r="D221" s="693"/>
      <c r="E221" s="112"/>
      <c r="F221" s="112"/>
      <c r="G221" s="112"/>
      <c r="H221" s="20"/>
      <c r="I221" s="13"/>
      <c r="J221" s="13"/>
      <c r="K221" s="683"/>
      <c r="L221" s="686"/>
      <c r="M221" s="689"/>
    </row>
    <row r="222" spans="2:13" ht="120.75" customHeight="1" x14ac:dyDescent="0.2">
      <c r="B222" s="16">
        <v>21</v>
      </c>
      <c r="C222" s="692" t="s">
        <v>208</v>
      </c>
      <c r="D222" s="693"/>
      <c r="E222" s="112"/>
      <c r="F222" s="112"/>
      <c r="G222" s="112"/>
      <c r="H222" s="20"/>
      <c r="I222" s="13"/>
      <c r="J222" s="13"/>
      <c r="K222" s="683"/>
      <c r="L222" s="686"/>
      <c r="M222" s="689"/>
    </row>
    <row r="223" spans="2:13" ht="26.25" customHeight="1" x14ac:dyDescent="0.2">
      <c r="B223" s="16">
        <v>22</v>
      </c>
      <c r="C223" s="692" t="s">
        <v>209</v>
      </c>
      <c r="D223" s="693"/>
      <c r="E223" s="112"/>
      <c r="F223" s="112"/>
      <c r="G223" s="112"/>
      <c r="H223" s="20"/>
      <c r="I223" s="13"/>
      <c r="J223" s="13"/>
      <c r="K223" s="683"/>
      <c r="L223" s="686"/>
      <c r="M223" s="689"/>
    </row>
    <row r="224" spans="2:13" ht="26.25" customHeight="1" x14ac:dyDescent="0.2">
      <c r="B224" s="16">
        <v>23</v>
      </c>
      <c r="C224" s="691" t="s">
        <v>210</v>
      </c>
      <c r="D224" s="691"/>
      <c r="E224" s="112"/>
      <c r="F224" s="112"/>
      <c r="G224" s="112"/>
      <c r="H224" s="21"/>
      <c r="I224" s="13"/>
      <c r="J224" s="13"/>
      <c r="K224" s="683"/>
      <c r="L224" s="686"/>
      <c r="M224" s="689"/>
    </row>
    <row r="225" spans="2:13" ht="26.25" customHeight="1" x14ac:dyDescent="0.2">
      <c r="B225" s="16">
        <v>24</v>
      </c>
      <c r="C225" s="691" t="s">
        <v>211</v>
      </c>
      <c r="D225" s="691"/>
      <c r="E225" s="112"/>
      <c r="F225" s="112"/>
      <c r="G225" s="112"/>
      <c r="H225" s="21"/>
      <c r="I225" s="13"/>
      <c r="J225" s="13"/>
      <c r="K225" s="683"/>
      <c r="L225" s="686"/>
      <c r="M225" s="689"/>
    </row>
    <row r="226" spans="2:13" ht="26.25" customHeight="1" x14ac:dyDescent="0.2">
      <c r="B226" s="680" t="s">
        <v>212</v>
      </c>
      <c r="C226" s="680"/>
      <c r="D226" s="680"/>
      <c r="E226" s="680"/>
      <c r="F226" s="680"/>
      <c r="G226" s="680"/>
      <c r="H226" s="681"/>
      <c r="I226" s="11"/>
      <c r="J226" s="12"/>
      <c r="K226" s="683"/>
      <c r="L226" s="686"/>
      <c r="M226" s="689"/>
    </row>
    <row r="227" spans="2:13" ht="66" customHeight="1" x14ac:dyDescent="0.2">
      <c r="B227" s="16">
        <v>27</v>
      </c>
      <c r="C227" s="691" t="s">
        <v>213</v>
      </c>
      <c r="D227" s="691"/>
      <c r="E227" s="112"/>
      <c r="F227" s="112"/>
      <c r="G227" s="112"/>
      <c r="H227" s="20"/>
      <c r="I227" s="13"/>
      <c r="J227" s="13"/>
      <c r="K227" s="683"/>
      <c r="L227" s="686"/>
      <c r="M227" s="689"/>
    </row>
    <row r="228" spans="2:13" ht="26.25" customHeight="1" x14ac:dyDescent="0.2">
      <c r="B228" s="16">
        <v>28</v>
      </c>
      <c r="C228" s="691" t="s">
        <v>214</v>
      </c>
      <c r="D228" s="691"/>
      <c r="E228" s="112"/>
      <c r="F228" s="112"/>
      <c r="G228" s="112"/>
      <c r="H228" s="20"/>
      <c r="I228" s="13"/>
      <c r="J228" s="13"/>
      <c r="K228" s="683"/>
      <c r="L228" s="686"/>
      <c r="M228" s="689"/>
    </row>
    <row r="229" spans="2:13" ht="26.25" customHeight="1" x14ac:dyDescent="0.2">
      <c r="B229" s="16">
        <v>29</v>
      </c>
      <c r="C229" s="691" t="s">
        <v>215</v>
      </c>
      <c r="D229" s="691"/>
      <c r="E229" s="112"/>
      <c r="F229" s="112"/>
      <c r="G229" s="112"/>
      <c r="H229" s="20"/>
      <c r="I229" s="13"/>
      <c r="J229" s="13"/>
      <c r="K229" s="683"/>
      <c r="L229" s="686"/>
      <c r="M229" s="689"/>
    </row>
    <row r="230" spans="2:13" ht="26.25" customHeight="1" x14ac:dyDescent="0.2">
      <c r="B230" s="16">
        <v>30</v>
      </c>
      <c r="C230" s="691" t="s">
        <v>216</v>
      </c>
      <c r="D230" s="691"/>
      <c r="E230" s="112"/>
      <c r="F230" s="112"/>
      <c r="G230" s="112"/>
      <c r="H230" s="20"/>
      <c r="I230" s="13"/>
      <c r="J230" s="13"/>
      <c r="K230" s="684"/>
      <c r="L230" s="687"/>
      <c r="M230" s="690"/>
    </row>
    <row r="231" spans="2:13" ht="26.25" customHeight="1" x14ac:dyDescent="0.2">
      <c r="B231" s="672" t="s">
        <v>31</v>
      </c>
      <c r="C231" s="673"/>
      <c r="D231" s="674"/>
      <c r="E231" s="112">
        <f>SUM(E196:E230)</f>
        <v>60</v>
      </c>
      <c r="F231" s="112">
        <f>SUM(F196:F230)</f>
        <v>10</v>
      </c>
      <c r="G231" s="112">
        <f>SUM(G196:G230)</f>
        <v>0</v>
      </c>
      <c r="H231" s="112">
        <f>SUM(H196:H230)</f>
        <v>0</v>
      </c>
    </row>
    <row r="232" spans="2:13" ht="26.25" customHeight="1" x14ac:dyDescent="0.2">
      <c r="B232" s="672" t="s">
        <v>32</v>
      </c>
      <c r="C232" s="673"/>
      <c r="D232" s="674"/>
      <c r="E232" s="698">
        <f>SUM(E231:G231)/300</f>
        <v>0.23333333333333334</v>
      </c>
      <c r="F232" s="698"/>
      <c r="G232" s="698"/>
      <c r="H232" s="698"/>
    </row>
    <row r="233" spans="2:13" ht="26.25" customHeight="1" x14ac:dyDescent="0.2">
      <c r="B233" s="699" t="s">
        <v>217</v>
      </c>
      <c r="C233" s="700"/>
      <c r="D233" s="700"/>
      <c r="E233" s="701"/>
      <c r="F233" s="701"/>
      <c r="G233" s="701"/>
      <c r="H233" s="701"/>
      <c r="I233" s="700"/>
      <c r="J233" s="700"/>
      <c r="K233" s="700"/>
      <c r="L233" s="700"/>
      <c r="M233" s="702"/>
    </row>
    <row r="234" spans="2:13" ht="26.25" customHeight="1" x14ac:dyDescent="0.2">
      <c r="B234" s="680" t="s">
        <v>218</v>
      </c>
      <c r="C234" s="680"/>
      <c r="D234" s="680"/>
      <c r="E234" s="680"/>
      <c r="F234" s="680"/>
      <c r="G234" s="680"/>
      <c r="H234" s="681"/>
      <c r="I234" s="11"/>
      <c r="J234" s="12"/>
      <c r="K234" s="682"/>
      <c r="L234" s="685"/>
      <c r="M234" s="688"/>
    </row>
    <row r="235" spans="2:13" ht="114.75" customHeight="1" x14ac:dyDescent="0.2">
      <c r="B235" s="105">
        <v>1</v>
      </c>
      <c r="C235" s="696" t="s">
        <v>219</v>
      </c>
      <c r="D235" s="697"/>
      <c r="E235" s="108"/>
      <c r="F235" s="111"/>
      <c r="G235" s="111"/>
      <c r="H235" s="10"/>
      <c r="I235" s="13"/>
      <c r="J235" s="13"/>
      <c r="K235" s="684"/>
      <c r="L235" s="687"/>
      <c r="M235" s="690"/>
    </row>
    <row r="236" spans="2:13" ht="26.25" customHeight="1" x14ac:dyDescent="0.2">
      <c r="B236" s="680" t="s">
        <v>220</v>
      </c>
      <c r="C236" s="680"/>
      <c r="D236" s="680"/>
      <c r="E236" s="680"/>
      <c r="F236" s="680"/>
      <c r="G236" s="680"/>
      <c r="H236" s="681"/>
      <c r="I236" s="11"/>
      <c r="J236" s="12"/>
      <c r="K236" s="682"/>
      <c r="L236" s="685"/>
      <c r="M236" s="688"/>
    </row>
    <row r="237" spans="2:13" ht="26.25" customHeight="1" x14ac:dyDescent="0.2">
      <c r="B237" s="16">
        <v>2</v>
      </c>
      <c r="C237" s="692" t="s">
        <v>221</v>
      </c>
      <c r="D237" s="693"/>
      <c r="E237" s="112"/>
      <c r="F237" s="112"/>
      <c r="G237" s="112"/>
      <c r="H237" s="20"/>
      <c r="I237" s="13"/>
      <c r="J237" s="13"/>
      <c r="K237" s="683"/>
      <c r="L237" s="686"/>
      <c r="M237" s="689"/>
    </row>
    <row r="238" spans="2:13" ht="26.25" customHeight="1" x14ac:dyDescent="0.2">
      <c r="B238" s="16">
        <v>3</v>
      </c>
      <c r="C238" s="691" t="s">
        <v>222</v>
      </c>
      <c r="D238" s="691"/>
      <c r="E238" s="112"/>
      <c r="F238" s="112"/>
      <c r="G238" s="112"/>
      <c r="H238" s="20"/>
      <c r="I238" s="13"/>
      <c r="J238" s="13"/>
      <c r="K238" s="683"/>
      <c r="L238" s="686"/>
      <c r="M238" s="689"/>
    </row>
    <row r="239" spans="2:13" ht="26.25" customHeight="1" x14ac:dyDescent="0.2">
      <c r="B239" s="16">
        <v>4</v>
      </c>
      <c r="C239" s="692" t="s">
        <v>223</v>
      </c>
      <c r="D239" s="693"/>
      <c r="E239" s="112"/>
      <c r="F239" s="112"/>
      <c r="G239" s="112"/>
      <c r="H239" s="20"/>
      <c r="I239" s="13"/>
      <c r="J239" s="13"/>
      <c r="K239" s="683"/>
      <c r="L239" s="686"/>
      <c r="M239" s="689"/>
    </row>
    <row r="240" spans="2:13" ht="26.25" customHeight="1" x14ac:dyDescent="0.2">
      <c r="B240" s="16">
        <v>5</v>
      </c>
      <c r="C240" s="694" t="s">
        <v>224</v>
      </c>
      <c r="D240" s="695"/>
      <c r="E240" s="113"/>
      <c r="F240" s="113"/>
      <c r="G240" s="113"/>
      <c r="H240" s="22"/>
      <c r="I240" s="13"/>
      <c r="J240" s="13"/>
      <c r="K240" s="683"/>
      <c r="L240" s="686"/>
      <c r="M240" s="689"/>
    </row>
    <row r="241" spans="2:13" ht="26.25" customHeight="1" x14ac:dyDescent="0.2">
      <c r="B241" s="16">
        <v>6</v>
      </c>
      <c r="C241" s="694" t="s">
        <v>225</v>
      </c>
      <c r="D241" s="695"/>
      <c r="E241" s="113"/>
      <c r="F241" s="113"/>
      <c r="G241" s="113"/>
      <c r="H241" s="22">
        <v>0</v>
      </c>
      <c r="I241" s="13"/>
      <c r="J241" s="13"/>
      <c r="K241" s="683"/>
      <c r="L241" s="686"/>
      <c r="M241" s="689"/>
    </row>
    <row r="242" spans="2:13" ht="26.25" customHeight="1" x14ac:dyDescent="0.2">
      <c r="B242" s="16">
        <v>7</v>
      </c>
      <c r="C242" s="694" t="s">
        <v>226</v>
      </c>
      <c r="D242" s="695"/>
      <c r="E242" s="113"/>
      <c r="F242" s="113"/>
      <c r="G242" s="113"/>
      <c r="H242" s="22"/>
      <c r="I242" s="13"/>
      <c r="J242" s="13"/>
      <c r="K242" s="683"/>
      <c r="L242" s="686"/>
      <c r="M242" s="689"/>
    </row>
    <row r="243" spans="2:13" ht="26.25" customHeight="1" x14ac:dyDescent="0.2">
      <c r="B243" s="16">
        <v>8</v>
      </c>
      <c r="C243" s="692" t="s">
        <v>227</v>
      </c>
      <c r="D243" s="693"/>
      <c r="E243" s="112"/>
      <c r="F243" s="112"/>
      <c r="G243" s="112"/>
      <c r="H243" s="20"/>
      <c r="I243" s="13"/>
      <c r="J243" s="13"/>
      <c r="K243" s="683"/>
      <c r="L243" s="686"/>
      <c r="M243" s="689"/>
    </row>
    <row r="244" spans="2:13" ht="43.5" customHeight="1" x14ac:dyDescent="0.2">
      <c r="B244" s="16">
        <v>9</v>
      </c>
      <c r="C244" s="692" t="s">
        <v>228</v>
      </c>
      <c r="D244" s="693"/>
      <c r="E244" s="112"/>
      <c r="F244" s="112"/>
      <c r="G244" s="112"/>
      <c r="H244" s="20"/>
      <c r="I244" s="13"/>
      <c r="J244" s="13"/>
      <c r="K244" s="684"/>
      <c r="L244" s="687"/>
      <c r="M244" s="690"/>
    </row>
    <row r="245" spans="2:13" ht="26.25" customHeight="1" x14ac:dyDescent="0.2">
      <c r="B245" s="680" t="s">
        <v>229</v>
      </c>
      <c r="C245" s="680"/>
      <c r="D245" s="680"/>
      <c r="E245" s="680"/>
      <c r="F245" s="680"/>
      <c r="G245" s="680"/>
      <c r="H245" s="681"/>
      <c r="I245" s="11"/>
      <c r="J245" s="12"/>
      <c r="K245" s="682"/>
      <c r="L245" s="685"/>
      <c r="M245" s="688"/>
    </row>
    <row r="246" spans="2:13" ht="26.25" customHeight="1" x14ac:dyDescent="0.2">
      <c r="B246" s="16">
        <v>10</v>
      </c>
      <c r="C246" s="691" t="s">
        <v>230</v>
      </c>
      <c r="D246" s="691"/>
      <c r="E246" s="112"/>
      <c r="F246" s="112"/>
      <c r="G246" s="112"/>
      <c r="H246" s="20"/>
      <c r="I246" s="13"/>
      <c r="J246" s="13"/>
      <c r="K246" s="683"/>
      <c r="L246" s="686"/>
      <c r="M246" s="689"/>
    </row>
    <row r="247" spans="2:13" ht="173.25" customHeight="1" x14ac:dyDescent="0.2">
      <c r="B247" s="16">
        <v>11</v>
      </c>
      <c r="C247" s="691" t="s">
        <v>231</v>
      </c>
      <c r="D247" s="691"/>
      <c r="E247" s="112"/>
      <c r="F247" s="112"/>
      <c r="G247" s="112"/>
      <c r="H247" s="20"/>
      <c r="I247" s="13"/>
      <c r="J247" s="13"/>
      <c r="K247" s="684"/>
      <c r="L247" s="687"/>
      <c r="M247" s="690"/>
    </row>
    <row r="248" spans="2:13" ht="70.5" customHeight="1" x14ac:dyDescent="0.2">
      <c r="B248" s="672" t="s">
        <v>31</v>
      </c>
      <c r="C248" s="673"/>
      <c r="D248" s="674"/>
      <c r="E248" s="112">
        <f>SUM(E235:E247)</f>
        <v>0</v>
      </c>
      <c r="F248" s="112">
        <f>SUM(F235:F247)</f>
        <v>0</v>
      </c>
      <c r="G248" s="112">
        <f>SUM(G235:G247)</f>
        <v>0</v>
      </c>
      <c r="H248" s="112">
        <f>SUM(H235:H247)</f>
        <v>0</v>
      </c>
    </row>
    <row r="249" spans="2:13" x14ac:dyDescent="0.2">
      <c r="B249" s="675" t="s">
        <v>32</v>
      </c>
      <c r="C249" s="676"/>
      <c r="D249" s="677"/>
      <c r="E249" s="678">
        <f>SUM(E248:G248)/110</f>
        <v>0</v>
      </c>
      <c r="F249" s="678"/>
      <c r="G249" s="678"/>
      <c r="H249" s="678"/>
    </row>
    <row r="250" spans="2:13" ht="50.25" customHeight="1" x14ac:dyDescent="0.2">
      <c r="B250" s="671" t="s">
        <v>232</v>
      </c>
      <c r="C250" s="671"/>
      <c r="D250" s="671"/>
      <c r="E250" s="671"/>
      <c r="F250" s="671"/>
      <c r="G250" s="671"/>
      <c r="H250" s="671"/>
    </row>
    <row r="251" spans="2:13" ht="61.5" customHeight="1" x14ac:dyDescent="0.2">
      <c r="B251" s="679" t="s">
        <v>233</v>
      </c>
      <c r="C251" s="679"/>
      <c r="D251" s="100" t="s">
        <v>234</v>
      </c>
      <c r="E251" s="679" t="s">
        <v>235</v>
      </c>
      <c r="F251" s="679"/>
      <c r="G251" s="679"/>
      <c r="H251" s="679"/>
    </row>
    <row r="252" spans="2:13" ht="61.5" customHeight="1" x14ac:dyDescent="0.2">
      <c r="B252" s="667" t="s">
        <v>15</v>
      </c>
      <c r="C252" s="667"/>
      <c r="D252" s="4">
        <f>+E27</f>
        <v>0.31818181818181818</v>
      </c>
      <c r="E252" s="668" t="str">
        <f>IF(D252&gt;=80%,"MANTENER",IF(D252&gt;=50%,"MEJORAR","IMPLEMENTAR"))</f>
        <v>IMPLEMENTAR</v>
      </c>
      <c r="F252" s="668"/>
      <c r="G252" s="668"/>
      <c r="H252" s="668"/>
    </row>
    <row r="253" spans="2:13" ht="81" customHeight="1" x14ac:dyDescent="0.2">
      <c r="B253" s="667" t="s">
        <v>33</v>
      </c>
      <c r="C253" s="667"/>
      <c r="D253" s="4">
        <f>+E44</f>
        <v>0</v>
      </c>
      <c r="E253" s="668" t="str">
        <f t="shared" ref="E253:E258" si="1">IF(D253&gt;=80%,"MANTENER",IF(D253&gt;=50%,"MEJORAR","IMPLEMENTAR"))</f>
        <v>IMPLEMENTAR</v>
      </c>
      <c r="F253" s="668"/>
      <c r="G253" s="668"/>
      <c r="H253" s="668"/>
    </row>
    <row r="254" spans="2:13" ht="125.25" customHeight="1" x14ac:dyDescent="0.2">
      <c r="B254" s="667" t="s">
        <v>236</v>
      </c>
      <c r="C254" s="667"/>
      <c r="D254" s="4">
        <f>+E57</f>
        <v>0</v>
      </c>
      <c r="E254" s="668" t="str">
        <f t="shared" si="1"/>
        <v>IMPLEMENTAR</v>
      </c>
      <c r="F254" s="668"/>
      <c r="G254" s="668"/>
      <c r="H254" s="668"/>
    </row>
    <row r="255" spans="2:13" ht="63.75" customHeight="1" x14ac:dyDescent="0.2">
      <c r="B255" s="667" t="s">
        <v>54</v>
      </c>
      <c r="C255" s="667"/>
      <c r="D255" s="4">
        <f>+E88</f>
        <v>0.38</v>
      </c>
      <c r="E255" s="668" t="str">
        <f t="shared" si="1"/>
        <v>IMPLEMENTAR</v>
      </c>
      <c r="F255" s="668"/>
      <c r="G255" s="668"/>
      <c r="H255" s="668"/>
    </row>
    <row r="256" spans="2:13" x14ac:dyDescent="0.2">
      <c r="B256" s="667" t="s">
        <v>237</v>
      </c>
      <c r="C256" s="667"/>
      <c r="D256" s="4">
        <f>+E193</f>
        <v>1.2658227848101266E-2</v>
      </c>
      <c r="E256" s="668" t="str">
        <f t="shared" si="1"/>
        <v>IMPLEMENTAR</v>
      </c>
      <c r="F256" s="668"/>
      <c r="G256" s="668"/>
      <c r="H256" s="668"/>
    </row>
    <row r="257" spans="2:12" ht="67.5" customHeight="1" x14ac:dyDescent="0.2">
      <c r="B257" s="667" t="s">
        <v>181</v>
      </c>
      <c r="C257" s="667"/>
      <c r="D257" s="4">
        <f>+E232</f>
        <v>0.23333333333333334</v>
      </c>
      <c r="E257" s="668" t="str">
        <f t="shared" si="1"/>
        <v>IMPLEMENTAR</v>
      </c>
      <c r="F257" s="668"/>
      <c r="G257" s="668"/>
      <c r="H257" s="668"/>
    </row>
    <row r="258" spans="2:12" ht="104.25" customHeight="1" x14ac:dyDescent="0.2">
      <c r="B258" s="667" t="s">
        <v>217</v>
      </c>
      <c r="C258" s="667"/>
      <c r="D258" s="4">
        <f>+E249</f>
        <v>0</v>
      </c>
      <c r="E258" s="668" t="str">
        <f t="shared" si="1"/>
        <v>IMPLEMENTAR</v>
      </c>
      <c r="F258" s="668"/>
      <c r="G258" s="668"/>
      <c r="H258" s="668"/>
    </row>
    <row r="259" spans="2:12" x14ac:dyDescent="0.2">
      <c r="B259" s="669" t="s">
        <v>238</v>
      </c>
      <c r="C259" s="669"/>
      <c r="D259" s="670">
        <f>AVERAGE(D252:D258)</f>
        <v>0.13488191133760755</v>
      </c>
      <c r="E259" s="670"/>
      <c r="F259" s="670"/>
      <c r="G259" s="670"/>
      <c r="H259" s="670"/>
      <c r="L259" s="5"/>
    </row>
    <row r="260" spans="2:12" x14ac:dyDescent="0.2">
      <c r="B260" s="671" t="s">
        <v>239</v>
      </c>
      <c r="C260" s="671"/>
      <c r="D260" s="668" t="str">
        <f>IF(D259&gt;=80%,"ALTO",IF(D259&gt;=50%,"MEDIO","BAJO"))</f>
        <v>BAJO</v>
      </c>
      <c r="E260" s="668"/>
      <c r="F260" s="668"/>
      <c r="G260" s="668"/>
      <c r="H260" s="668"/>
    </row>
  </sheetData>
  <autoFilter ref="B4:M278" xr:uid="{00000000-0009-0000-0000-000000000000}">
    <filterColumn colId="1" showButton="0"/>
    <filterColumn colId="3" showButton="0"/>
    <filterColumn colId="4" showButton="0"/>
    <filterColumn colId="5" showButton="0"/>
    <filterColumn colId="7" showButton="0"/>
  </autoFilter>
  <mergeCells count="369">
    <mergeCell ref="I4:J4"/>
    <mergeCell ref="K4:K6"/>
    <mergeCell ref="L4:L6"/>
    <mergeCell ref="M4:M6"/>
    <mergeCell ref="I5:I6"/>
    <mergeCell ref="J5:J6"/>
    <mergeCell ref="B2:M2"/>
    <mergeCell ref="B3:M3"/>
    <mergeCell ref="B4:B6"/>
    <mergeCell ref="C4:D6"/>
    <mergeCell ref="E4:H4"/>
    <mergeCell ref="B11:H11"/>
    <mergeCell ref="I11:J11"/>
    <mergeCell ref="K11:K15"/>
    <mergeCell ref="L11:L15"/>
    <mergeCell ref="M11:M15"/>
    <mergeCell ref="B12:B13"/>
    <mergeCell ref="C12:D13"/>
    <mergeCell ref="B14:B15"/>
    <mergeCell ref="B7:M7"/>
    <mergeCell ref="B8:H8"/>
    <mergeCell ref="I8:J8"/>
    <mergeCell ref="K8:K10"/>
    <mergeCell ref="L8:L10"/>
    <mergeCell ref="M8:M10"/>
    <mergeCell ref="C9:D9"/>
    <mergeCell ref="C10:D10"/>
    <mergeCell ref="C14:D15"/>
    <mergeCell ref="B16:H16"/>
    <mergeCell ref="I16:J16"/>
    <mergeCell ref="K16:K20"/>
    <mergeCell ref="L16:L20"/>
    <mergeCell ref="M16:M20"/>
    <mergeCell ref="C17:D17"/>
    <mergeCell ref="C18:D18"/>
    <mergeCell ref="C19:D19"/>
    <mergeCell ref="C20:D20"/>
    <mergeCell ref="B21:H21"/>
    <mergeCell ref="I21:J21"/>
    <mergeCell ref="K21:K25"/>
    <mergeCell ref="L21:L25"/>
    <mergeCell ref="M21:M25"/>
    <mergeCell ref="B22:B23"/>
    <mergeCell ref="C22:D23"/>
    <mergeCell ref="C24:D24"/>
    <mergeCell ref="C25:D25"/>
    <mergeCell ref="B30:B31"/>
    <mergeCell ref="C30:D31"/>
    <mergeCell ref="B32:H32"/>
    <mergeCell ref="C33:D33"/>
    <mergeCell ref="C34:D34"/>
    <mergeCell ref="B26:D26"/>
    <mergeCell ref="B27:D27"/>
    <mergeCell ref="B28:M28"/>
    <mergeCell ref="B29:H29"/>
    <mergeCell ref="K29:K34"/>
    <mergeCell ref="L29:L34"/>
    <mergeCell ref="M29:M34"/>
    <mergeCell ref="B39:H39"/>
    <mergeCell ref="I39:J39"/>
    <mergeCell ref="K39:K42"/>
    <mergeCell ref="L39:L42"/>
    <mergeCell ref="M39:M42"/>
    <mergeCell ref="B40:B42"/>
    <mergeCell ref="C40:D42"/>
    <mergeCell ref="B35:H35"/>
    <mergeCell ref="K35:K38"/>
    <mergeCell ref="L35:L38"/>
    <mergeCell ref="M35:M38"/>
    <mergeCell ref="C36:D36"/>
    <mergeCell ref="B37:H37"/>
    <mergeCell ref="I37:J37"/>
    <mergeCell ref="C38:D38"/>
    <mergeCell ref="B43:D43"/>
    <mergeCell ref="B44:D44"/>
    <mergeCell ref="E44:H44"/>
    <mergeCell ref="B45:M45"/>
    <mergeCell ref="B46:H46"/>
    <mergeCell ref="K46:K50"/>
    <mergeCell ref="L46:L50"/>
    <mergeCell ref="M46:M50"/>
    <mergeCell ref="B47:B49"/>
    <mergeCell ref="C47:D49"/>
    <mergeCell ref="B54:H54"/>
    <mergeCell ref="K54:K55"/>
    <mergeCell ref="L54:L55"/>
    <mergeCell ref="M54:M55"/>
    <mergeCell ref="C55:D55"/>
    <mergeCell ref="B56:D56"/>
    <mergeCell ref="C50:D50"/>
    <mergeCell ref="B51:H51"/>
    <mergeCell ref="K51:K53"/>
    <mergeCell ref="L51:L53"/>
    <mergeCell ref="M51:M53"/>
    <mergeCell ref="C52:D52"/>
    <mergeCell ref="C53:D53"/>
    <mergeCell ref="C62:D63"/>
    <mergeCell ref="B64:H64"/>
    <mergeCell ref="C65:D65"/>
    <mergeCell ref="B66:H66"/>
    <mergeCell ref="C67:D67"/>
    <mergeCell ref="B68:H68"/>
    <mergeCell ref="B57:D57"/>
    <mergeCell ref="E57:H57"/>
    <mergeCell ref="B58:M58"/>
    <mergeCell ref="B59:H59"/>
    <mergeCell ref="C60:D60"/>
    <mergeCell ref="B61:H61"/>
    <mergeCell ref="K61:K71"/>
    <mergeCell ref="L61:L71"/>
    <mergeCell ref="M61:M71"/>
    <mergeCell ref="B62:B63"/>
    <mergeCell ref="C69:D69"/>
    <mergeCell ref="B70:H70"/>
    <mergeCell ref="C71:D71"/>
    <mergeCell ref="C79:D79"/>
    <mergeCell ref="B80:H80"/>
    <mergeCell ref="K80:K86"/>
    <mergeCell ref="L80:L86"/>
    <mergeCell ref="M80:M86"/>
    <mergeCell ref="C81:D81"/>
    <mergeCell ref="M72:M74"/>
    <mergeCell ref="B73:B74"/>
    <mergeCell ref="C73:D74"/>
    <mergeCell ref="B75:H75"/>
    <mergeCell ref="K75:K77"/>
    <mergeCell ref="L75:L77"/>
    <mergeCell ref="M75:M77"/>
    <mergeCell ref="B76:B77"/>
    <mergeCell ref="C76:D77"/>
    <mergeCell ref="B82:H82"/>
    <mergeCell ref="C83:D83"/>
    <mergeCell ref="B84:H84"/>
    <mergeCell ref="B85:B86"/>
    <mergeCell ref="C85:D86"/>
    <mergeCell ref="B72:H72"/>
    <mergeCell ref="K72:K74"/>
    <mergeCell ref="L72:L74"/>
    <mergeCell ref="B78:H78"/>
    <mergeCell ref="K78:K79"/>
    <mergeCell ref="L78:L79"/>
    <mergeCell ref="M95:M109"/>
    <mergeCell ref="C96:D96"/>
    <mergeCell ref="B97:B98"/>
    <mergeCell ref="C97:D98"/>
    <mergeCell ref="C99:D99"/>
    <mergeCell ref="B100:H100"/>
    <mergeCell ref="B88:D88"/>
    <mergeCell ref="E88:H88"/>
    <mergeCell ref="B89:M89"/>
    <mergeCell ref="B90:H90"/>
    <mergeCell ref="K90:K94"/>
    <mergeCell ref="L90:L94"/>
    <mergeCell ref="M90:M94"/>
    <mergeCell ref="C91:D91"/>
    <mergeCell ref="C92:D92"/>
    <mergeCell ref="C93:D93"/>
    <mergeCell ref="C101:D101"/>
    <mergeCell ref="B102:H102"/>
    <mergeCell ref="C103:D103"/>
    <mergeCell ref="C104:D104"/>
    <mergeCell ref="M78:M79"/>
    <mergeCell ref="C94:D94"/>
    <mergeCell ref="B95:H95"/>
    <mergeCell ref="K95:K109"/>
    <mergeCell ref="C107:D107"/>
    <mergeCell ref="B108:H108"/>
    <mergeCell ref="C109:D109"/>
    <mergeCell ref="B110:H110"/>
    <mergeCell ref="K110:K132"/>
    <mergeCell ref="B87:D87"/>
    <mergeCell ref="L95:L109"/>
    <mergeCell ref="B124:H124"/>
    <mergeCell ref="C125:D125"/>
    <mergeCell ref="C126:D126"/>
    <mergeCell ref="C127:D127"/>
    <mergeCell ref="C128:D128"/>
    <mergeCell ref="C129:D129"/>
    <mergeCell ref="C105:D105"/>
    <mergeCell ref="C106:D106"/>
    <mergeCell ref="M110:M132"/>
    <mergeCell ref="C111:D111"/>
    <mergeCell ref="B112:H112"/>
    <mergeCell ref="C113:D113"/>
    <mergeCell ref="B114:H114"/>
    <mergeCell ref="C115:D115"/>
    <mergeCell ref="C116:D116"/>
    <mergeCell ref="C117:D117"/>
    <mergeCell ref="B118:H118"/>
    <mergeCell ref="C119:D119"/>
    <mergeCell ref="B130:H130"/>
    <mergeCell ref="C131:D131"/>
    <mergeCell ref="C132:D132"/>
    <mergeCell ref="L110:L132"/>
    <mergeCell ref="C120:D120"/>
    <mergeCell ref="C121:D121"/>
    <mergeCell ref="C122:D122"/>
    <mergeCell ref="C123:D123"/>
    <mergeCell ref="B133:H133"/>
    <mergeCell ref="K133:K149"/>
    <mergeCell ref="L133:L149"/>
    <mergeCell ref="C143:D143"/>
    <mergeCell ref="B144:H144"/>
    <mergeCell ref="C145:D145"/>
    <mergeCell ref="C146:D146"/>
    <mergeCell ref="M133:M149"/>
    <mergeCell ref="C134:D134"/>
    <mergeCell ref="C135:D135"/>
    <mergeCell ref="C136:D136"/>
    <mergeCell ref="C137:D137"/>
    <mergeCell ref="B138:H138"/>
    <mergeCell ref="C139:D139"/>
    <mergeCell ref="C140:D140"/>
    <mergeCell ref="C141:D141"/>
    <mergeCell ref="C142:D142"/>
    <mergeCell ref="C147:D147"/>
    <mergeCell ref="C148:D148"/>
    <mergeCell ref="C149:D149"/>
    <mergeCell ref="K150:K180"/>
    <mergeCell ref="L150:L180"/>
    <mergeCell ref="C160:D160"/>
    <mergeCell ref="B161:H161"/>
    <mergeCell ref="C162:D162"/>
    <mergeCell ref="C163:D163"/>
    <mergeCell ref="C170:D170"/>
    <mergeCell ref="B171:H171"/>
    <mergeCell ref="C172:D172"/>
    <mergeCell ref="C173:D173"/>
    <mergeCell ref="C174:D174"/>
    <mergeCell ref="C175:D175"/>
    <mergeCell ref="C164:D164"/>
    <mergeCell ref="B165:H165"/>
    <mergeCell ref="C166:D166"/>
    <mergeCell ref="C167:D167"/>
    <mergeCell ref="C168:D168"/>
    <mergeCell ref="B169:H169"/>
    <mergeCell ref="K181:K185"/>
    <mergeCell ref="L181:L185"/>
    <mergeCell ref="M181:M185"/>
    <mergeCell ref="C182:D182"/>
    <mergeCell ref="C183:D183"/>
    <mergeCell ref="C184:D184"/>
    <mergeCell ref="C185:D185"/>
    <mergeCell ref="C176:D176"/>
    <mergeCell ref="C177:D177"/>
    <mergeCell ref="B178:H178"/>
    <mergeCell ref="C179:D179"/>
    <mergeCell ref="C180:D180"/>
    <mergeCell ref="B181:H181"/>
    <mergeCell ref="M150:M180"/>
    <mergeCell ref="C151:D151"/>
    <mergeCell ref="C152:D152"/>
    <mergeCell ref="C153:D153"/>
    <mergeCell ref="C154:D154"/>
    <mergeCell ref="C155:D155"/>
    <mergeCell ref="C156:D156"/>
    <mergeCell ref="C157:D157"/>
    <mergeCell ref="C158:D158"/>
    <mergeCell ref="C159:D159"/>
    <mergeCell ref="B150:H150"/>
    <mergeCell ref="B186:H186"/>
    <mergeCell ref="K186:K191"/>
    <mergeCell ref="L186:L191"/>
    <mergeCell ref="M186:M191"/>
    <mergeCell ref="C187:D187"/>
    <mergeCell ref="C188:D188"/>
    <mergeCell ref="C189:D189"/>
    <mergeCell ref="C190:D190"/>
    <mergeCell ref="C191:D191"/>
    <mergeCell ref="C198:D198"/>
    <mergeCell ref="C199:D199"/>
    <mergeCell ref="B200:B201"/>
    <mergeCell ref="C200:D201"/>
    <mergeCell ref="C202:D202"/>
    <mergeCell ref="C216:D216"/>
    <mergeCell ref="B217:H217"/>
    <mergeCell ref="K217:K230"/>
    <mergeCell ref="B192:D192"/>
    <mergeCell ref="B193:D193"/>
    <mergeCell ref="E193:H193"/>
    <mergeCell ref="B194:M194"/>
    <mergeCell ref="B195:H195"/>
    <mergeCell ref="K195:K207"/>
    <mergeCell ref="L195:L207"/>
    <mergeCell ref="M195:M207"/>
    <mergeCell ref="C196:D196"/>
    <mergeCell ref="C197:D197"/>
    <mergeCell ref="B203:H203"/>
    <mergeCell ref="C204:D204"/>
    <mergeCell ref="C205:D205"/>
    <mergeCell ref="B206:H206"/>
    <mergeCell ref="C207:D207"/>
    <mergeCell ref="K208:K216"/>
    <mergeCell ref="L208:L216"/>
    <mergeCell ref="M208:M216"/>
    <mergeCell ref="C209:D209"/>
    <mergeCell ref="C210:D210"/>
    <mergeCell ref="C211:D211"/>
    <mergeCell ref="C212:D212"/>
    <mergeCell ref="C213:D213"/>
    <mergeCell ref="C214:D214"/>
    <mergeCell ref="C215:D215"/>
    <mergeCell ref="B208:H208"/>
    <mergeCell ref="B231:D231"/>
    <mergeCell ref="B232:D232"/>
    <mergeCell ref="E232:H232"/>
    <mergeCell ref="B233:M233"/>
    <mergeCell ref="C223:D223"/>
    <mergeCell ref="C224:D224"/>
    <mergeCell ref="C225:D225"/>
    <mergeCell ref="B226:H226"/>
    <mergeCell ref="C227:D227"/>
    <mergeCell ref="C228:D228"/>
    <mergeCell ref="L217:L230"/>
    <mergeCell ref="M217:M230"/>
    <mergeCell ref="C218:D218"/>
    <mergeCell ref="B219:H219"/>
    <mergeCell ref="C220:D220"/>
    <mergeCell ref="C221:D221"/>
    <mergeCell ref="C222:D222"/>
    <mergeCell ref="C229:D229"/>
    <mergeCell ref="C230:D230"/>
    <mergeCell ref="B234:H234"/>
    <mergeCell ref="K234:K235"/>
    <mergeCell ref="L234:L235"/>
    <mergeCell ref="M234:M235"/>
    <mergeCell ref="C235:D235"/>
    <mergeCell ref="B236:H236"/>
    <mergeCell ref="K236:K244"/>
    <mergeCell ref="L236:L244"/>
    <mergeCell ref="M236:M244"/>
    <mergeCell ref="C237:D237"/>
    <mergeCell ref="C244:D244"/>
    <mergeCell ref="B245:H245"/>
    <mergeCell ref="K245:K247"/>
    <mergeCell ref="L245:L247"/>
    <mergeCell ref="M245:M247"/>
    <mergeCell ref="C246:D246"/>
    <mergeCell ref="C247:D247"/>
    <mergeCell ref="C238:D238"/>
    <mergeCell ref="C239:D239"/>
    <mergeCell ref="C240:D240"/>
    <mergeCell ref="C241:D241"/>
    <mergeCell ref="C242:D242"/>
    <mergeCell ref="C243:D243"/>
    <mergeCell ref="B252:C252"/>
    <mergeCell ref="E252:H252"/>
    <mergeCell ref="B253:C253"/>
    <mergeCell ref="E253:H253"/>
    <mergeCell ref="B254:C254"/>
    <mergeCell ref="E254:H254"/>
    <mergeCell ref="B248:D248"/>
    <mergeCell ref="B249:D249"/>
    <mergeCell ref="E249:H249"/>
    <mergeCell ref="B250:H250"/>
    <mergeCell ref="B251:C251"/>
    <mergeCell ref="E251:H251"/>
    <mergeCell ref="B258:C258"/>
    <mergeCell ref="E258:H258"/>
    <mergeCell ref="B259:C259"/>
    <mergeCell ref="D259:H259"/>
    <mergeCell ref="B260:C260"/>
    <mergeCell ref="D260:H260"/>
    <mergeCell ref="B255:C255"/>
    <mergeCell ref="E255:H255"/>
    <mergeCell ref="B256:C256"/>
    <mergeCell ref="E256:H256"/>
    <mergeCell ref="B257:C257"/>
    <mergeCell ref="E257:H257"/>
  </mergeCells>
  <conditionalFormatting sqref="D260:H260">
    <cfRule type="containsText" dxfId="2" priority="1" operator="containsText" text="ALTO">
      <formula>NOT(ISERROR(SEARCH("ALTO",D260)))</formula>
    </cfRule>
    <cfRule type="containsText" dxfId="1" priority="2" operator="containsText" text="MEDIO">
      <formula>NOT(ISERROR(SEARCH("MEDIO",D260)))</formula>
    </cfRule>
    <cfRule type="containsText" dxfId="0" priority="3" operator="containsText" text="BAJO">
      <formula>NOT(ISERROR(SEARCH("BAJO",D260)))</formula>
    </cfRule>
  </conditionalFormatting>
  <printOptions horizontalCentered="1" verticalCentered="1"/>
  <pageMargins left="0.78740157480314965" right="0.78740157480314965" top="0.39370078740157483" bottom="0.47244094488188981" header="0" footer="0"/>
  <pageSetup scale="65" orientation="landscape" r:id="rId1"/>
  <headerFooter alignWithMargins="0">
    <oddFooter>&amp;LDMI 06/08/01 V3</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64DE8-C823-4FCD-8083-A370772FEB6A}">
  <dimension ref="A1:U58"/>
  <sheetViews>
    <sheetView zoomScale="90" zoomScaleNormal="90" workbookViewId="0">
      <pane xSplit="3" ySplit="2" topLeftCell="D3" activePane="bottomRight" state="frozen"/>
      <selection pane="topRight" activeCell="D1" sqref="D1"/>
      <selection pane="bottomLeft" activeCell="A3" sqref="A3"/>
      <selection pane="bottomRight" activeCell="D70" sqref="D70"/>
    </sheetView>
  </sheetViews>
  <sheetFormatPr baseColWidth="10" defaultRowHeight="12.75" x14ac:dyDescent="0.2"/>
  <cols>
    <col min="1" max="1" width="17.140625" customWidth="1"/>
    <col min="2" max="2" width="5.5703125" customWidth="1"/>
    <col min="3" max="3" width="50.140625" style="626" customWidth="1"/>
    <col min="6" max="11" width="11.42578125" style="612"/>
  </cols>
  <sheetData>
    <row r="1" spans="1:15" ht="13.5" thickBot="1" x14ac:dyDescent="0.25"/>
    <row r="2" spans="1:15" s="617" customFormat="1" ht="25.5" customHeight="1" x14ac:dyDescent="0.2">
      <c r="A2" s="640" t="s">
        <v>544</v>
      </c>
      <c r="B2" s="641" t="s">
        <v>1828</v>
      </c>
      <c r="C2" s="642" t="s">
        <v>1846</v>
      </c>
      <c r="D2" s="643" t="s">
        <v>1817</v>
      </c>
      <c r="E2" s="643" t="s">
        <v>1818</v>
      </c>
      <c r="F2" s="643" t="s">
        <v>1819</v>
      </c>
      <c r="G2" s="643" t="s">
        <v>1820</v>
      </c>
      <c r="H2" s="643" t="s">
        <v>1821</v>
      </c>
      <c r="I2" s="643" t="s">
        <v>1822</v>
      </c>
      <c r="J2" s="643" t="s">
        <v>1823</v>
      </c>
      <c r="K2" s="643" t="s">
        <v>1824</v>
      </c>
      <c r="L2" s="643" t="s">
        <v>1825</v>
      </c>
      <c r="M2" s="643" t="s">
        <v>1826</v>
      </c>
      <c r="N2" s="643" t="s">
        <v>1827</v>
      </c>
      <c r="O2" s="643" t="s">
        <v>1817</v>
      </c>
    </row>
    <row r="3" spans="1:15" s="617" customFormat="1" ht="30" customHeight="1" x14ac:dyDescent="0.2">
      <c r="A3" s="644" t="s">
        <v>1847</v>
      </c>
      <c r="B3" s="627">
        <v>1</v>
      </c>
      <c r="C3" s="621" t="s">
        <v>1355</v>
      </c>
      <c r="D3" s="618"/>
      <c r="E3" s="619"/>
      <c r="F3" s="620"/>
      <c r="G3" s="620"/>
      <c r="H3" s="620"/>
      <c r="I3" s="620"/>
      <c r="J3" s="661" t="s">
        <v>1829</v>
      </c>
      <c r="K3" s="620"/>
      <c r="L3" s="619"/>
      <c r="M3" s="619"/>
      <c r="N3" s="619"/>
      <c r="O3" s="645"/>
    </row>
    <row r="4" spans="1:15" s="617" customFormat="1" ht="30" customHeight="1" x14ac:dyDescent="0.2">
      <c r="A4" s="644" t="s">
        <v>1830</v>
      </c>
      <c r="B4" s="627">
        <v>2</v>
      </c>
      <c r="C4" s="621" t="s">
        <v>1065</v>
      </c>
      <c r="D4" s="658" t="s">
        <v>1829</v>
      </c>
      <c r="E4" s="622"/>
      <c r="F4" s="623"/>
      <c r="G4" s="623"/>
      <c r="H4" s="623"/>
      <c r="I4" s="623"/>
      <c r="J4" s="623"/>
      <c r="K4" s="623"/>
      <c r="L4" s="622"/>
      <c r="M4" s="622"/>
      <c r="N4" s="622"/>
      <c r="O4" s="646"/>
    </row>
    <row r="5" spans="1:15" s="617" customFormat="1" ht="30" customHeight="1" x14ac:dyDescent="0.25">
      <c r="A5" s="647" t="s">
        <v>1836</v>
      </c>
      <c r="B5" s="627">
        <v>3</v>
      </c>
      <c r="C5" s="621" t="s">
        <v>1740</v>
      </c>
      <c r="D5" s="618"/>
      <c r="E5" s="619"/>
      <c r="F5" s="620"/>
      <c r="G5" s="620"/>
      <c r="H5" s="620"/>
      <c r="I5" s="620"/>
      <c r="J5" s="620"/>
      <c r="K5" s="620"/>
      <c r="L5" s="619"/>
      <c r="M5" s="619"/>
      <c r="N5" s="664" t="s">
        <v>1829</v>
      </c>
      <c r="O5" s="645"/>
    </row>
    <row r="6" spans="1:15" s="617" customFormat="1" ht="30" customHeight="1" x14ac:dyDescent="0.25">
      <c r="A6" s="647" t="s">
        <v>1838</v>
      </c>
      <c r="B6" s="627">
        <v>4</v>
      </c>
      <c r="C6" s="621" t="s">
        <v>1053</v>
      </c>
      <c r="D6" s="618"/>
      <c r="E6" s="619"/>
      <c r="F6" s="620"/>
      <c r="G6" s="620"/>
      <c r="H6" s="620"/>
      <c r="I6" s="620"/>
      <c r="J6" s="620"/>
      <c r="K6" s="620"/>
      <c r="L6" s="619"/>
      <c r="M6" s="664" t="s">
        <v>1829</v>
      </c>
      <c r="N6" s="619" t="s">
        <v>1829</v>
      </c>
      <c r="O6" s="645"/>
    </row>
    <row r="7" spans="1:15" s="617" customFormat="1" ht="30" customHeight="1" x14ac:dyDescent="0.2">
      <c r="A7" s="648" t="s">
        <v>1834</v>
      </c>
      <c r="B7" s="627">
        <v>5</v>
      </c>
      <c r="C7" s="621" t="s">
        <v>1744</v>
      </c>
      <c r="D7" s="618"/>
      <c r="E7" s="619"/>
      <c r="F7" s="661" t="s">
        <v>1829</v>
      </c>
      <c r="G7" s="620"/>
      <c r="H7" s="620"/>
      <c r="I7" s="620"/>
      <c r="J7" s="620"/>
      <c r="K7" s="620"/>
      <c r="L7" s="619"/>
      <c r="M7" s="619"/>
      <c r="N7" s="619"/>
      <c r="O7" s="645"/>
    </row>
    <row r="8" spans="1:15" s="617" customFormat="1" ht="30" customHeight="1" x14ac:dyDescent="0.2">
      <c r="A8" s="648" t="s">
        <v>1834</v>
      </c>
      <c r="B8" s="627">
        <v>6</v>
      </c>
      <c r="C8" s="621" t="s">
        <v>1058</v>
      </c>
      <c r="D8" s="618"/>
      <c r="E8" s="619"/>
      <c r="F8" s="620"/>
      <c r="G8" s="620"/>
      <c r="H8" s="661" t="s">
        <v>1829</v>
      </c>
      <c r="I8" s="620"/>
      <c r="J8" s="620"/>
      <c r="K8" s="620"/>
      <c r="L8" s="619"/>
      <c r="M8" s="619"/>
      <c r="N8" s="619"/>
      <c r="O8" s="645"/>
    </row>
    <row r="9" spans="1:15" s="617" customFormat="1" ht="30" customHeight="1" x14ac:dyDescent="0.2">
      <c r="A9" s="648" t="s">
        <v>641</v>
      </c>
      <c r="B9" s="627">
        <v>7</v>
      </c>
      <c r="C9" s="621" t="s">
        <v>1745</v>
      </c>
      <c r="D9" s="622"/>
      <c r="E9" s="622"/>
      <c r="F9" s="661" t="s">
        <v>1829</v>
      </c>
      <c r="G9" s="623"/>
      <c r="H9" s="623"/>
      <c r="I9" s="623"/>
      <c r="J9" s="623"/>
      <c r="K9" s="623"/>
      <c r="L9" s="622"/>
      <c r="M9" s="622"/>
      <c r="N9" s="622"/>
      <c r="O9" s="646"/>
    </row>
    <row r="10" spans="1:15" s="617" customFormat="1" ht="30" customHeight="1" x14ac:dyDescent="0.2">
      <c r="A10" s="648" t="s">
        <v>641</v>
      </c>
      <c r="B10" s="627">
        <v>8</v>
      </c>
      <c r="C10" s="621" t="s">
        <v>1383</v>
      </c>
      <c r="D10" s="622"/>
      <c r="E10" s="622"/>
      <c r="F10" s="623"/>
      <c r="G10" s="623"/>
      <c r="H10" s="623"/>
      <c r="I10" s="623"/>
      <c r="J10" s="659" t="s">
        <v>1829</v>
      </c>
      <c r="K10" s="623"/>
      <c r="L10" s="622"/>
      <c r="M10" s="622"/>
      <c r="N10" s="622"/>
      <c r="O10" s="646"/>
    </row>
    <row r="11" spans="1:15" s="617" customFormat="1" ht="30" customHeight="1" x14ac:dyDescent="0.2">
      <c r="A11" s="648" t="s">
        <v>1834</v>
      </c>
      <c r="B11" s="627">
        <v>9</v>
      </c>
      <c r="C11" s="621" t="s">
        <v>1623</v>
      </c>
      <c r="D11" s="618"/>
      <c r="E11" s="619"/>
      <c r="F11" s="661" t="s">
        <v>1829</v>
      </c>
      <c r="G11" s="620"/>
      <c r="H11" s="620"/>
      <c r="I11" s="620"/>
      <c r="J11" s="620"/>
      <c r="K11" s="620"/>
      <c r="L11" s="619"/>
      <c r="M11" s="619"/>
      <c r="N11" s="619"/>
      <c r="O11" s="645"/>
    </row>
    <row r="12" spans="1:15" s="624" customFormat="1" ht="30" customHeight="1" x14ac:dyDescent="0.2">
      <c r="A12" s="648" t="s">
        <v>1831</v>
      </c>
      <c r="B12" s="628">
        <v>10</v>
      </c>
      <c r="C12" s="621" t="s">
        <v>1591</v>
      </c>
      <c r="D12" s="623"/>
      <c r="E12" s="623"/>
      <c r="F12" s="623"/>
      <c r="G12" s="659" t="s">
        <v>1829</v>
      </c>
      <c r="H12" s="659"/>
      <c r="I12" s="659"/>
      <c r="J12" s="659"/>
      <c r="K12" s="659"/>
      <c r="L12" s="659"/>
      <c r="M12" s="659"/>
      <c r="N12" s="659"/>
      <c r="O12" s="662"/>
    </row>
    <row r="13" spans="1:15" s="617" customFormat="1" ht="30" customHeight="1" x14ac:dyDescent="0.2">
      <c r="A13" s="648" t="s">
        <v>641</v>
      </c>
      <c r="B13" s="627">
        <v>11</v>
      </c>
      <c r="C13" s="621" t="s">
        <v>1124</v>
      </c>
      <c r="D13" s="622"/>
      <c r="E13" s="622"/>
      <c r="F13" s="661" t="s">
        <v>1829</v>
      </c>
      <c r="G13" s="623"/>
      <c r="H13" s="623"/>
      <c r="I13" s="623"/>
      <c r="J13" s="623"/>
      <c r="K13" s="623"/>
      <c r="L13" s="622"/>
      <c r="M13" s="622"/>
      <c r="N13" s="622"/>
      <c r="O13" s="646"/>
    </row>
    <row r="14" spans="1:15" s="617" customFormat="1" ht="30" customHeight="1" x14ac:dyDescent="0.2">
      <c r="A14" s="648" t="s">
        <v>1831</v>
      </c>
      <c r="B14" s="627">
        <v>12</v>
      </c>
      <c r="C14" s="621" t="s">
        <v>1130</v>
      </c>
      <c r="D14" s="622"/>
      <c r="E14" s="622"/>
      <c r="F14" s="623"/>
      <c r="G14" s="659" t="s">
        <v>1829</v>
      </c>
      <c r="H14" s="659"/>
      <c r="I14" s="659"/>
      <c r="J14" s="659"/>
      <c r="K14" s="659"/>
      <c r="L14" s="660"/>
      <c r="M14" s="660"/>
      <c r="N14" s="660"/>
      <c r="O14" s="663"/>
    </row>
    <row r="15" spans="1:15" s="617" customFormat="1" ht="52.5" customHeight="1" x14ac:dyDescent="0.2">
      <c r="A15" s="650" t="s">
        <v>1832</v>
      </c>
      <c r="B15" s="627">
        <v>13</v>
      </c>
      <c r="C15" s="621" t="s">
        <v>1111</v>
      </c>
      <c r="D15" s="622"/>
      <c r="E15" s="622"/>
      <c r="F15" s="623"/>
      <c r="G15" s="623"/>
      <c r="H15" s="623"/>
      <c r="I15" s="623"/>
      <c r="J15" s="623"/>
      <c r="K15" s="623"/>
      <c r="L15" s="622"/>
      <c r="M15" s="660" t="s">
        <v>1829</v>
      </c>
      <c r="N15" s="622"/>
      <c r="O15" s="646"/>
    </row>
    <row r="16" spans="1:15" s="617" customFormat="1" ht="30" customHeight="1" x14ac:dyDescent="0.2">
      <c r="A16" s="648" t="s">
        <v>1848</v>
      </c>
      <c r="B16" s="627">
        <v>14</v>
      </c>
      <c r="C16" s="621" t="s">
        <v>1057</v>
      </c>
      <c r="D16" s="618"/>
      <c r="E16" s="619"/>
      <c r="F16" s="620"/>
      <c r="G16" s="620"/>
      <c r="H16" s="620"/>
      <c r="I16" s="620"/>
      <c r="J16" s="620"/>
      <c r="K16" s="620"/>
      <c r="L16" s="619"/>
      <c r="M16" s="619"/>
      <c r="N16" s="619"/>
      <c r="O16" s="645">
        <v>1</v>
      </c>
    </row>
    <row r="17" spans="1:21" s="617" customFormat="1" ht="30" customHeight="1" x14ac:dyDescent="0.2">
      <c r="A17" s="648" t="s">
        <v>1834</v>
      </c>
      <c r="B17" s="627">
        <v>15</v>
      </c>
      <c r="C17" s="621" t="s">
        <v>1687</v>
      </c>
      <c r="D17" s="618"/>
      <c r="E17" s="619"/>
      <c r="F17" s="620"/>
      <c r="G17" s="620"/>
      <c r="H17" s="620"/>
      <c r="I17" s="620"/>
      <c r="J17" s="620"/>
      <c r="K17" s="661" t="s">
        <v>1829</v>
      </c>
      <c r="L17" s="619"/>
      <c r="M17" s="619"/>
      <c r="N17" s="619"/>
      <c r="O17" s="645"/>
    </row>
    <row r="18" spans="1:21" s="617" customFormat="1" ht="30" customHeight="1" x14ac:dyDescent="0.2">
      <c r="A18" s="648" t="s">
        <v>1833</v>
      </c>
      <c r="B18" s="627">
        <v>16</v>
      </c>
      <c r="C18" s="621" t="s">
        <v>1028</v>
      </c>
      <c r="D18" s="618"/>
      <c r="E18" s="619"/>
      <c r="F18" s="620"/>
      <c r="G18" s="620"/>
      <c r="H18" s="620"/>
      <c r="I18" s="620"/>
      <c r="J18" s="620"/>
      <c r="K18" s="620"/>
      <c r="L18" s="664" t="s">
        <v>1829</v>
      </c>
      <c r="M18" s="619"/>
      <c r="N18" s="619"/>
      <c r="O18" s="645"/>
    </row>
    <row r="19" spans="1:21" s="617" customFormat="1" ht="30" customHeight="1" x14ac:dyDescent="0.2">
      <c r="A19" s="648" t="s">
        <v>1834</v>
      </c>
      <c r="B19" s="627">
        <v>17</v>
      </c>
      <c r="C19" s="621" t="s">
        <v>1086</v>
      </c>
      <c r="D19" s="618"/>
      <c r="E19" s="619"/>
      <c r="F19" s="661" t="s">
        <v>1829</v>
      </c>
      <c r="G19" s="620"/>
      <c r="H19" s="620"/>
      <c r="I19" s="620"/>
      <c r="J19" s="620"/>
      <c r="K19" s="620"/>
      <c r="L19" s="619"/>
      <c r="M19" s="619"/>
      <c r="N19" s="619"/>
      <c r="O19" s="645"/>
    </row>
    <row r="20" spans="1:21" s="617" customFormat="1" ht="30" customHeight="1" x14ac:dyDescent="0.2">
      <c r="A20" s="648" t="s">
        <v>641</v>
      </c>
      <c r="B20" s="627">
        <v>18</v>
      </c>
      <c r="C20" s="621" t="s">
        <v>1746</v>
      </c>
      <c r="D20" s="618"/>
      <c r="E20" s="619"/>
      <c r="F20" s="620"/>
      <c r="G20" s="620"/>
      <c r="H20" s="620"/>
      <c r="I20" s="620"/>
      <c r="J20" s="661" t="s">
        <v>1829</v>
      </c>
      <c r="K20" s="620"/>
      <c r="L20" s="619"/>
      <c r="M20" s="619"/>
      <c r="N20" s="619"/>
      <c r="O20" s="645"/>
    </row>
    <row r="21" spans="1:21" s="617" customFormat="1" ht="30" customHeight="1" x14ac:dyDescent="0.2">
      <c r="A21" s="648" t="s">
        <v>1834</v>
      </c>
      <c r="B21" s="627">
        <v>19</v>
      </c>
      <c r="C21" s="621" t="s">
        <v>1742</v>
      </c>
      <c r="D21" s="618"/>
      <c r="E21" s="619"/>
      <c r="F21" s="620"/>
      <c r="G21" s="620"/>
      <c r="H21" s="620"/>
      <c r="I21" s="620"/>
      <c r="J21" s="620"/>
      <c r="K21" s="661" t="s">
        <v>1829</v>
      </c>
      <c r="L21" s="619"/>
      <c r="M21" s="619"/>
      <c r="N21" s="619"/>
      <c r="O21" s="645"/>
    </row>
    <row r="22" spans="1:21" s="617" customFormat="1" ht="30" customHeight="1" x14ac:dyDescent="0.2">
      <c r="A22" s="648" t="s">
        <v>641</v>
      </c>
      <c r="B22" s="627">
        <v>20</v>
      </c>
      <c r="C22" s="621" t="s">
        <v>1779</v>
      </c>
      <c r="D22" s="622"/>
      <c r="E22" s="622"/>
      <c r="F22" s="623"/>
      <c r="G22" s="623"/>
      <c r="H22" s="623"/>
      <c r="I22" s="623"/>
      <c r="J22" s="623"/>
      <c r="K22" s="623"/>
      <c r="L22" s="622"/>
      <c r="M22" s="660" t="s">
        <v>1829</v>
      </c>
      <c r="N22" s="622"/>
      <c r="O22" s="646"/>
    </row>
    <row r="23" spans="1:21" s="617" customFormat="1" ht="30" customHeight="1" x14ac:dyDescent="0.2">
      <c r="A23" s="648" t="s">
        <v>1831</v>
      </c>
      <c r="B23" s="627">
        <v>21</v>
      </c>
      <c r="C23" s="621" t="s">
        <v>1570</v>
      </c>
      <c r="D23" s="623"/>
      <c r="E23" s="623"/>
      <c r="F23" s="661" t="s">
        <v>1829</v>
      </c>
      <c r="G23" s="623"/>
      <c r="H23" s="623"/>
      <c r="I23" s="623"/>
      <c r="J23" s="623"/>
      <c r="K23" s="623"/>
      <c r="L23" s="623"/>
      <c r="M23" s="623"/>
      <c r="N23" s="623"/>
      <c r="O23" s="649"/>
    </row>
    <row r="24" spans="1:21" s="617" customFormat="1" ht="30" customHeight="1" x14ac:dyDescent="0.2">
      <c r="A24" s="648" t="s">
        <v>1833</v>
      </c>
      <c r="B24" s="627">
        <v>22</v>
      </c>
      <c r="C24" s="621" t="s">
        <v>1026</v>
      </c>
      <c r="D24" s="623"/>
      <c r="E24" s="659" t="s">
        <v>1829</v>
      </c>
      <c r="F24" s="623"/>
      <c r="G24" s="623"/>
      <c r="H24" s="623"/>
      <c r="I24" s="623"/>
      <c r="J24" s="623"/>
      <c r="K24" s="623"/>
      <c r="L24" s="623"/>
      <c r="M24" s="623"/>
      <c r="N24" s="623"/>
      <c r="O24" s="649"/>
    </row>
    <row r="25" spans="1:21" s="617" customFormat="1" ht="30" customHeight="1" x14ac:dyDescent="0.2">
      <c r="A25" s="648" t="s">
        <v>641</v>
      </c>
      <c r="B25" s="627">
        <v>23</v>
      </c>
      <c r="C25" s="621" t="s">
        <v>1335</v>
      </c>
      <c r="D25" s="622"/>
      <c r="E25" s="660" t="s">
        <v>1829</v>
      </c>
      <c r="F25" s="623"/>
      <c r="G25" s="623"/>
      <c r="H25" s="623"/>
      <c r="I25" s="623"/>
      <c r="J25" s="623"/>
      <c r="K25" s="623"/>
      <c r="L25" s="622"/>
      <c r="M25" s="622"/>
      <c r="N25" s="622"/>
      <c r="O25" s="646"/>
    </row>
    <row r="26" spans="1:21" s="617" customFormat="1" ht="70.5" customHeight="1" x14ac:dyDescent="0.2">
      <c r="A26" s="648" t="s">
        <v>1834</v>
      </c>
      <c r="B26" s="627">
        <v>24</v>
      </c>
      <c r="C26" s="621" t="s">
        <v>1657</v>
      </c>
      <c r="D26" s="618"/>
      <c r="E26" s="619"/>
      <c r="F26" s="661" t="s">
        <v>1829</v>
      </c>
      <c r="G26" s="620"/>
      <c r="H26" s="620"/>
      <c r="I26" s="620"/>
      <c r="J26" s="620"/>
      <c r="K26" s="620"/>
      <c r="L26" s="619"/>
      <c r="M26" s="619"/>
      <c r="N26" s="619"/>
      <c r="O26" s="645"/>
      <c r="P26" s="625"/>
      <c r="Q26" s="625"/>
      <c r="R26" s="625"/>
      <c r="S26" s="625"/>
      <c r="T26" s="625"/>
      <c r="U26" s="625"/>
    </row>
    <row r="27" spans="1:21" s="617" customFormat="1" ht="30" customHeight="1" x14ac:dyDescent="0.2">
      <c r="A27" s="648" t="s">
        <v>1834</v>
      </c>
      <c r="B27" s="627">
        <v>25</v>
      </c>
      <c r="C27" s="621" t="s">
        <v>1051</v>
      </c>
      <c r="D27" s="658" t="s">
        <v>1829</v>
      </c>
      <c r="E27" s="622"/>
      <c r="F27" s="623"/>
      <c r="G27" s="623"/>
      <c r="H27" s="623"/>
      <c r="I27" s="623"/>
      <c r="J27" s="623"/>
      <c r="K27" s="623"/>
      <c r="L27" s="622"/>
      <c r="M27" s="622"/>
      <c r="N27" s="622"/>
      <c r="O27" s="646"/>
      <c r="P27" s="625"/>
      <c r="Q27" s="625"/>
      <c r="R27" s="625"/>
      <c r="S27" s="625"/>
      <c r="T27" s="625"/>
      <c r="U27" s="625"/>
    </row>
    <row r="28" spans="1:21" s="617" customFormat="1" ht="30" customHeight="1" x14ac:dyDescent="0.2">
      <c r="A28" s="648" t="s">
        <v>641</v>
      </c>
      <c r="B28" s="627">
        <v>26</v>
      </c>
      <c r="C28" s="621" t="s">
        <v>1619</v>
      </c>
      <c r="D28" s="618"/>
      <c r="E28" s="619"/>
      <c r="F28" s="620"/>
      <c r="G28" s="620"/>
      <c r="H28" s="661" t="s">
        <v>1829</v>
      </c>
      <c r="I28" s="620"/>
      <c r="J28" s="620"/>
      <c r="K28" s="620"/>
      <c r="L28" s="619"/>
      <c r="M28" s="619"/>
      <c r="N28" s="619"/>
      <c r="O28" s="645"/>
      <c r="P28" s="625"/>
      <c r="Q28" s="625"/>
      <c r="R28" s="625"/>
      <c r="S28" s="625"/>
      <c r="T28" s="625"/>
      <c r="U28" s="625"/>
    </row>
    <row r="29" spans="1:21" s="617" customFormat="1" ht="30" customHeight="1" x14ac:dyDescent="0.2">
      <c r="A29" s="648" t="s">
        <v>1830</v>
      </c>
      <c r="B29" s="627">
        <v>27</v>
      </c>
      <c r="C29" s="621" t="s">
        <v>1380</v>
      </c>
      <c r="D29" s="622"/>
      <c r="E29" s="622"/>
      <c r="F29" s="623"/>
      <c r="G29" s="623"/>
      <c r="H29" s="623"/>
      <c r="I29" s="659" t="s">
        <v>1829</v>
      </c>
      <c r="J29" s="623"/>
      <c r="K29" s="623"/>
      <c r="L29" s="622"/>
      <c r="M29" s="622"/>
      <c r="N29" s="622"/>
      <c r="O29" s="646"/>
      <c r="P29" s="625"/>
      <c r="Q29" s="625"/>
      <c r="R29" s="625"/>
      <c r="S29" s="625"/>
      <c r="T29" s="625"/>
      <c r="U29" s="625"/>
    </row>
    <row r="30" spans="1:21" s="617" customFormat="1" ht="30" customHeight="1" x14ac:dyDescent="0.2">
      <c r="A30" s="648" t="s">
        <v>1830</v>
      </c>
      <c r="B30" s="627">
        <v>28</v>
      </c>
      <c r="C30" s="621" t="s">
        <v>1381</v>
      </c>
      <c r="D30" s="618"/>
      <c r="E30" s="619"/>
      <c r="F30" s="620"/>
      <c r="G30" s="620"/>
      <c r="H30" s="620"/>
      <c r="I30" s="661" t="s">
        <v>1829</v>
      </c>
      <c r="J30" s="620"/>
      <c r="K30" s="620"/>
      <c r="L30" s="619"/>
      <c r="M30" s="619"/>
      <c r="N30" s="619"/>
      <c r="O30" s="645"/>
      <c r="P30" s="625"/>
      <c r="Q30" s="625"/>
      <c r="R30" s="625"/>
      <c r="S30" s="625"/>
      <c r="T30" s="625"/>
      <c r="U30" s="625"/>
    </row>
    <row r="31" spans="1:21" s="617" customFormat="1" ht="30" customHeight="1" x14ac:dyDescent="0.2">
      <c r="A31" s="648" t="s">
        <v>1830</v>
      </c>
      <c r="B31" s="627">
        <v>29</v>
      </c>
      <c r="C31" s="621" t="s">
        <v>1030</v>
      </c>
      <c r="D31" s="622"/>
      <c r="E31" s="660" t="s">
        <v>1829</v>
      </c>
      <c r="F31" s="623"/>
      <c r="G31" s="623"/>
      <c r="H31" s="623"/>
      <c r="I31" s="623"/>
      <c r="J31" s="623"/>
      <c r="K31" s="623"/>
      <c r="L31" s="622"/>
      <c r="M31" s="622"/>
      <c r="N31" s="622"/>
      <c r="O31" s="646"/>
      <c r="P31" s="625"/>
      <c r="Q31" s="625"/>
      <c r="R31" s="625"/>
      <c r="S31" s="625"/>
      <c r="T31" s="625"/>
      <c r="U31" s="625"/>
    </row>
    <row r="32" spans="1:21" s="617" customFormat="1" ht="30" customHeight="1" x14ac:dyDescent="0.2">
      <c r="A32" s="648" t="s">
        <v>1833</v>
      </c>
      <c r="B32" s="627">
        <v>30</v>
      </c>
      <c r="C32" s="621" t="s">
        <v>1039</v>
      </c>
      <c r="D32" s="622"/>
      <c r="E32" s="622"/>
      <c r="F32" s="661" t="s">
        <v>1829</v>
      </c>
      <c r="G32" s="623"/>
      <c r="H32" s="623"/>
      <c r="I32" s="623"/>
      <c r="J32" s="623"/>
      <c r="K32" s="623"/>
      <c r="L32" s="622"/>
      <c r="M32" s="622"/>
      <c r="N32" s="622"/>
      <c r="O32" s="646"/>
      <c r="P32" s="625"/>
      <c r="Q32" s="625"/>
      <c r="R32" s="625"/>
      <c r="S32" s="625"/>
      <c r="T32" s="625"/>
      <c r="U32" s="625"/>
    </row>
    <row r="33" spans="1:21" s="617" customFormat="1" ht="30" customHeight="1" x14ac:dyDescent="0.2">
      <c r="A33" s="648" t="s">
        <v>641</v>
      </c>
      <c r="B33" s="627">
        <v>31</v>
      </c>
      <c r="C33" s="621" t="s">
        <v>1032</v>
      </c>
      <c r="D33" s="622"/>
      <c r="E33" s="622"/>
      <c r="F33" s="661" t="s">
        <v>1829</v>
      </c>
      <c r="G33" s="623"/>
      <c r="H33" s="623"/>
      <c r="I33" s="623"/>
      <c r="J33" s="623"/>
      <c r="K33" s="623"/>
      <c r="L33" s="622"/>
      <c r="M33" s="622"/>
      <c r="N33" s="622"/>
      <c r="O33" s="646"/>
      <c r="P33" s="625"/>
      <c r="Q33" s="625"/>
      <c r="R33" s="625"/>
      <c r="S33" s="625"/>
      <c r="T33" s="625"/>
      <c r="U33" s="625"/>
    </row>
    <row r="34" spans="1:21" s="617" customFormat="1" ht="30" customHeight="1" x14ac:dyDescent="0.2">
      <c r="A34" s="648" t="s">
        <v>1836</v>
      </c>
      <c r="B34" s="627">
        <v>32</v>
      </c>
      <c r="C34" s="621" t="s">
        <v>1418</v>
      </c>
      <c r="D34" s="622"/>
      <c r="E34" s="622"/>
      <c r="F34" s="623"/>
      <c r="G34" s="659" t="s">
        <v>1829</v>
      </c>
      <c r="H34" s="659"/>
      <c r="I34" s="659"/>
      <c r="J34" s="659"/>
      <c r="K34" s="659"/>
      <c r="L34" s="660"/>
      <c r="M34" s="660"/>
      <c r="N34" s="660"/>
      <c r="O34" s="663"/>
      <c r="P34" s="625"/>
      <c r="Q34" s="625"/>
      <c r="R34" s="625"/>
      <c r="S34" s="625"/>
      <c r="T34" s="625"/>
      <c r="U34" s="625"/>
    </row>
    <row r="35" spans="1:21" s="617" customFormat="1" ht="30" customHeight="1" x14ac:dyDescent="0.2">
      <c r="A35" s="648" t="s">
        <v>1831</v>
      </c>
      <c r="B35" s="627">
        <v>33</v>
      </c>
      <c r="C35" s="621" t="s">
        <v>1050</v>
      </c>
      <c r="D35" s="622"/>
      <c r="E35" s="622"/>
      <c r="F35" s="623"/>
      <c r="G35" s="659" t="s">
        <v>1829</v>
      </c>
      <c r="H35" s="659"/>
      <c r="I35" s="659"/>
      <c r="J35" s="659"/>
      <c r="K35" s="659"/>
      <c r="L35" s="660"/>
      <c r="M35" s="660"/>
      <c r="N35" s="660"/>
      <c r="O35" s="663"/>
      <c r="P35" s="625"/>
      <c r="Q35" s="625"/>
      <c r="R35" s="625"/>
      <c r="S35" s="625"/>
      <c r="T35" s="625"/>
      <c r="U35" s="625"/>
    </row>
    <row r="36" spans="1:21" s="617" customFormat="1" ht="30" customHeight="1" x14ac:dyDescent="0.2">
      <c r="A36" s="648" t="s">
        <v>1831</v>
      </c>
      <c r="B36" s="627">
        <v>34</v>
      </c>
      <c r="C36" s="621" t="s">
        <v>1343</v>
      </c>
      <c r="D36" s="618"/>
      <c r="E36" s="619"/>
      <c r="F36" s="620"/>
      <c r="G36" s="661" t="s">
        <v>1829</v>
      </c>
      <c r="H36" s="661"/>
      <c r="I36" s="661"/>
      <c r="J36" s="661"/>
      <c r="K36" s="661"/>
      <c r="L36" s="664"/>
      <c r="M36" s="664"/>
      <c r="N36" s="664"/>
      <c r="O36" s="665"/>
      <c r="P36" s="625"/>
      <c r="Q36" s="625"/>
      <c r="R36" s="625"/>
      <c r="S36" s="625"/>
      <c r="T36" s="625"/>
      <c r="U36" s="625"/>
    </row>
    <row r="37" spans="1:21" s="617" customFormat="1" ht="30" customHeight="1" x14ac:dyDescent="0.2">
      <c r="A37" s="648" t="s">
        <v>641</v>
      </c>
      <c r="B37" s="627">
        <v>35</v>
      </c>
      <c r="C37" s="621" t="s">
        <v>1628</v>
      </c>
      <c r="D37" s="622"/>
      <c r="E37" s="622"/>
      <c r="F37" s="623"/>
      <c r="G37" s="659" t="s">
        <v>1829</v>
      </c>
      <c r="H37" s="659"/>
      <c r="I37" s="659"/>
      <c r="J37" s="659"/>
      <c r="K37" s="659"/>
      <c r="L37" s="660"/>
      <c r="M37" s="660"/>
      <c r="N37" s="660"/>
      <c r="O37" s="663"/>
      <c r="P37" s="625"/>
      <c r="Q37" s="625"/>
      <c r="R37" s="625"/>
      <c r="S37" s="625"/>
      <c r="T37" s="625"/>
      <c r="U37" s="625"/>
    </row>
    <row r="38" spans="1:21" s="617" customFormat="1" ht="30" customHeight="1" x14ac:dyDescent="0.2">
      <c r="A38" s="648" t="s">
        <v>1831</v>
      </c>
      <c r="B38" s="627">
        <v>36</v>
      </c>
      <c r="C38" s="621" t="s">
        <v>1590</v>
      </c>
      <c r="D38" s="623"/>
      <c r="E38" s="623"/>
      <c r="F38" s="623"/>
      <c r="G38" s="659" t="s">
        <v>1829</v>
      </c>
      <c r="H38" s="659"/>
      <c r="I38" s="659"/>
      <c r="J38" s="659"/>
      <c r="K38" s="659"/>
      <c r="L38" s="659"/>
      <c r="M38" s="659"/>
      <c r="N38" s="659"/>
      <c r="O38" s="662"/>
      <c r="P38" s="625"/>
      <c r="Q38" s="625"/>
      <c r="R38" s="625"/>
      <c r="S38" s="625"/>
      <c r="T38" s="625"/>
      <c r="U38" s="625"/>
    </row>
    <row r="39" spans="1:21" s="617" customFormat="1" ht="30" customHeight="1" x14ac:dyDescent="0.2">
      <c r="A39" s="648" t="s">
        <v>1834</v>
      </c>
      <c r="B39" s="627">
        <v>37</v>
      </c>
      <c r="C39" s="621" t="s">
        <v>1743</v>
      </c>
      <c r="D39" s="618"/>
      <c r="E39" s="619"/>
      <c r="F39" s="620"/>
      <c r="G39" s="620"/>
      <c r="H39" s="620"/>
      <c r="I39" s="661" t="s">
        <v>1829</v>
      </c>
      <c r="J39" s="620"/>
      <c r="K39" s="620"/>
      <c r="L39" s="619"/>
      <c r="M39" s="619"/>
      <c r="N39" s="619"/>
      <c r="O39" s="645"/>
      <c r="P39" s="625"/>
      <c r="Q39" s="625"/>
      <c r="R39" s="625"/>
      <c r="S39" s="625"/>
      <c r="T39" s="625"/>
      <c r="U39" s="625"/>
    </row>
    <row r="40" spans="1:21" s="617" customFormat="1" ht="30" customHeight="1" x14ac:dyDescent="0.2">
      <c r="A40" s="648" t="s">
        <v>1834</v>
      </c>
      <c r="B40" s="627">
        <v>38</v>
      </c>
      <c r="C40" s="621" t="s">
        <v>1626</v>
      </c>
      <c r="D40" s="618"/>
      <c r="E40" s="619"/>
      <c r="F40" s="661" t="s">
        <v>1829</v>
      </c>
      <c r="G40" s="620"/>
      <c r="H40" s="620"/>
      <c r="I40" s="620"/>
      <c r="J40" s="620"/>
      <c r="K40" s="620"/>
      <c r="L40" s="619"/>
      <c r="M40" s="619"/>
      <c r="N40" s="619"/>
      <c r="O40" s="645"/>
      <c r="P40" s="625"/>
      <c r="Q40" s="625"/>
      <c r="R40" s="625"/>
      <c r="S40" s="625"/>
      <c r="T40" s="625"/>
      <c r="U40" s="625"/>
    </row>
    <row r="41" spans="1:21" s="617" customFormat="1" ht="30" customHeight="1" x14ac:dyDescent="0.2">
      <c r="A41" s="648" t="s">
        <v>1839</v>
      </c>
      <c r="B41" s="627">
        <v>39</v>
      </c>
      <c r="C41" s="621" t="s">
        <v>1128</v>
      </c>
      <c r="D41" s="618"/>
      <c r="E41" s="619"/>
      <c r="F41" s="620"/>
      <c r="G41" s="620"/>
      <c r="H41" s="620"/>
      <c r="I41" s="661" t="s">
        <v>1829</v>
      </c>
      <c r="J41" s="620"/>
      <c r="K41" s="620"/>
      <c r="L41" s="619"/>
      <c r="M41" s="619"/>
      <c r="N41" s="619"/>
      <c r="O41" s="645"/>
      <c r="P41" s="625"/>
      <c r="Q41" s="625"/>
      <c r="R41" s="625"/>
      <c r="S41" s="625"/>
      <c r="T41" s="625"/>
      <c r="U41" s="625"/>
    </row>
    <row r="42" spans="1:21" s="617" customFormat="1" ht="30" customHeight="1" x14ac:dyDescent="0.2">
      <c r="A42" s="648" t="s">
        <v>641</v>
      </c>
      <c r="B42" s="627">
        <v>40</v>
      </c>
      <c r="C42" s="621" t="s">
        <v>1023</v>
      </c>
      <c r="D42" s="622"/>
      <c r="E42" s="622"/>
      <c r="F42" s="623"/>
      <c r="G42" s="623"/>
      <c r="H42" s="659" t="s">
        <v>1829</v>
      </c>
      <c r="I42" s="623"/>
      <c r="J42" s="623"/>
      <c r="K42" s="623"/>
      <c r="L42" s="622"/>
      <c r="M42" s="622"/>
      <c r="N42" s="622"/>
      <c r="O42" s="646"/>
      <c r="P42" s="625"/>
      <c r="Q42" s="625"/>
      <c r="R42" s="625"/>
      <c r="S42" s="625"/>
      <c r="T42" s="625"/>
      <c r="U42" s="625"/>
    </row>
    <row r="43" spans="1:21" s="617" customFormat="1" ht="30" customHeight="1" x14ac:dyDescent="0.2">
      <c r="A43" s="648" t="s">
        <v>1837</v>
      </c>
      <c r="B43" s="627">
        <v>41</v>
      </c>
      <c r="C43" s="621" t="s">
        <v>1630</v>
      </c>
      <c r="D43" s="622"/>
      <c r="E43" s="622"/>
      <c r="F43" s="661" t="s">
        <v>1829</v>
      </c>
      <c r="G43" s="623"/>
      <c r="H43" s="623"/>
      <c r="I43" s="623"/>
      <c r="J43" s="623"/>
      <c r="K43" s="623"/>
      <c r="L43" s="622"/>
      <c r="M43" s="622"/>
      <c r="N43" s="622"/>
      <c r="O43" s="646"/>
      <c r="P43" s="625"/>
      <c r="Q43" s="625"/>
      <c r="R43" s="625"/>
      <c r="S43" s="625"/>
      <c r="T43" s="625"/>
      <c r="U43" s="625"/>
    </row>
    <row r="44" spans="1:21" s="617" customFormat="1" ht="30" customHeight="1" x14ac:dyDescent="0.2">
      <c r="A44" s="648" t="s">
        <v>1834</v>
      </c>
      <c r="B44" s="627">
        <v>42</v>
      </c>
      <c r="C44" s="621" t="s">
        <v>1428</v>
      </c>
      <c r="D44" s="623"/>
      <c r="E44" s="623"/>
      <c r="F44" s="623"/>
      <c r="G44" s="623"/>
      <c r="H44" s="623"/>
      <c r="I44" s="623"/>
      <c r="J44" s="623"/>
      <c r="K44" s="623"/>
      <c r="L44" s="623"/>
      <c r="M44" s="623"/>
      <c r="N44" s="659" t="s">
        <v>1829</v>
      </c>
      <c r="O44" s="649"/>
      <c r="P44" s="625"/>
      <c r="Q44" s="625"/>
      <c r="R44" s="625"/>
      <c r="S44" s="625"/>
      <c r="T44" s="625"/>
      <c r="U44" s="625"/>
    </row>
    <row r="45" spans="1:21" s="617" customFormat="1" ht="30" customHeight="1" thickBot="1" x14ac:dyDescent="0.25">
      <c r="A45" s="651" t="s">
        <v>1835</v>
      </c>
      <c r="B45" s="637">
        <v>43</v>
      </c>
      <c r="C45" s="652" t="s">
        <v>1049</v>
      </c>
      <c r="D45" s="653"/>
      <c r="E45" s="653"/>
      <c r="F45" s="654"/>
      <c r="G45" s="654"/>
      <c r="H45" s="654"/>
      <c r="I45" s="654"/>
      <c r="J45" s="666" t="s">
        <v>1829</v>
      </c>
      <c r="K45" s="654"/>
      <c r="L45" s="653"/>
      <c r="M45" s="653"/>
      <c r="N45" s="653"/>
      <c r="O45" s="655"/>
      <c r="P45" s="625"/>
      <c r="Q45" s="625"/>
      <c r="R45" s="625"/>
      <c r="S45" s="625"/>
      <c r="T45" s="625"/>
      <c r="U45" s="625"/>
    </row>
    <row r="46" spans="1:21" ht="150.75" x14ac:dyDescent="0.2">
      <c r="A46" s="630" t="s">
        <v>641</v>
      </c>
      <c r="B46" s="631">
        <v>1</v>
      </c>
      <c r="C46" s="632" t="s">
        <v>1840</v>
      </c>
      <c r="D46" s="599" t="s">
        <v>1829</v>
      </c>
      <c r="E46" s="613"/>
      <c r="F46" s="613"/>
      <c r="G46" s="613"/>
      <c r="H46" s="613"/>
      <c r="I46" s="613"/>
      <c r="J46" s="613"/>
      <c r="K46" s="613"/>
      <c r="L46" s="613"/>
      <c r="M46" s="613"/>
      <c r="N46" s="613"/>
      <c r="O46" s="633"/>
      <c r="P46" s="300"/>
      <c r="Q46" s="300"/>
      <c r="R46" s="300"/>
      <c r="S46" s="300"/>
      <c r="T46" s="300"/>
      <c r="U46" s="300"/>
    </row>
    <row r="47" spans="1:21" ht="60.75" x14ac:dyDescent="0.2">
      <c r="A47" s="634" t="s">
        <v>641</v>
      </c>
      <c r="B47" s="628">
        <v>2</v>
      </c>
      <c r="C47" s="629" t="s">
        <v>1841</v>
      </c>
      <c r="D47" s="600"/>
      <c r="E47" s="614"/>
      <c r="F47" s="614" t="s">
        <v>1829</v>
      </c>
      <c r="G47" s="614"/>
      <c r="H47" s="614"/>
      <c r="I47" s="614"/>
      <c r="J47" s="614"/>
      <c r="K47" s="614"/>
      <c r="L47" s="614"/>
      <c r="M47" s="614"/>
      <c r="N47" s="614"/>
      <c r="O47" s="635"/>
    </row>
    <row r="48" spans="1:21" ht="150.75" x14ac:dyDescent="0.2">
      <c r="A48" s="634" t="s">
        <v>641</v>
      </c>
      <c r="B48" s="628">
        <v>3</v>
      </c>
      <c r="C48" s="629" t="s">
        <v>1857</v>
      </c>
      <c r="D48" s="601"/>
      <c r="E48" s="615"/>
      <c r="F48" s="614" t="s">
        <v>1829</v>
      </c>
      <c r="G48" s="614"/>
      <c r="H48" s="614"/>
      <c r="I48" s="614" t="s">
        <v>1829</v>
      </c>
      <c r="J48" s="614"/>
      <c r="K48" s="614"/>
      <c r="L48" s="614" t="s">
        <v>1829</v>
      </c>
      <c r="M48" s="615"/>
      <c r="N48" s="615"/>
      <c r="O48" s="635"/>
    </row>
    <row r="49" spans="1:15" ht="109.5" customHeight="1" x14ac:dyDescent="0.2">
      <c r="A49" s="634" t="s">
        <v>1842</v>
      </c>
      <c r="B49" s="627">
        <v>4</v>
      </c>
      <c r="C49" s="629" t="s">
        <v>1856</v>
      </c>
      <c r="D49" s="601"/>
      <c r="E49" s="615"/>
      <c r="F49" s="614" t="s">
        <v>1829</v>
      </c>
      <c r="G49" s="614"/>
      <c r="H49" s="614"/>
      <c r="I49" s="614" t="s">
        <v>1829</v>
      </c>
      <c r="J49" s="614"/>
      <c r="K49" s="614"/>
      <c r="L49" s="614" t="s">
        <v>1829</v>
      </c>
      <c r="M49" s="615"/>
      <c r="N49" s="615"/>
      <c r="O49" s="635"/>
    </row>
    <row r="50" spans="1:15" ht="197.25" x14ac:dyDescent="0.2">
      <c r="A50" s="634" t="s">
        <v>1842</v>
      </c>
      <c r="B50" s="628">
        <v>5</v>
      </c>
      <c r="C50" s="629" t="s">
        <v>1855</v>
      </c>
      <c r="D50" s="601"/>
      <c r="E50" s="615"/>
      <c r="F50" s="614" t="s">
        <v>1829</v>
      </c>
      <c r="G50" s="614" t="s">
        <v>1829</v>
      </c>
      <c r="H50" s="614" t="s">
        <v>1829</v>
      </c>
      <c r="I50" s="614" t="s">
        <v>1829</v>
      </c>
      <c r="J50" s="614" t="s">
        <v>1829</v>
      </c>
      <c r="K50" s="614" t="s">
        <v>1829</v>
      </c>
      <c r="L50" s="614" t="s">
        <v>1829</v>
      </c>
      <c r="M50" s="614" t="s">
        <v>1829</v>
      </c>
      <c r="N50" s="615"/>
      <c r="O50" s="635"/>
    </row>
    <row r="51" spans="1:15" ht="90.75" x14ac:dyDescent="0.2">
      <c r="A51" s="634" t="s">
        <v>1842</v>
      </c>
      <c r="B51" s="628">
        <v>6</v>
      </c>
      <c r="C51" s="629" t="s">
        <v>1843</v>
      </c>
      <c r="D51" s="601"/>
      <c r="E51" s="615"/>
      <c r="F51" s="615"/>
      <c r="G51" s="615"/>
      <c r="H51" s="615"/>
      <c r="I51" s="614" t="s">
        <v>1829</v>
      </c>
      <c r="J51" s="614"/>
      <c r="K51" s="614"/>
      <c r="L51" s="614"/>
      <c r="M51" s="614"/>
      <c r="N51" s="614" t="s">
        <v>1829</v>
      </c>
      <c r="O51" s="635"/>
    </row>
    <row r="52" spans="1:15" ht="121.5" x14ac:dyDescent="0.2">
      <c r="A52" s="634" t="s">
        <v>641</v>
      </c>
      <c r="B52" s="627">
        <v>7</v>
      </c>
      <c r="C52" s="629" t="s">
        <v>1854</v>
      </c>
      <c r="D52" s="600"/>
      <c r="E52" s="614"/>
      <c r="F52" s="614" t="s">
        <v>1829</v>
      </c>
      <c r="G52" s="614"/>
      <c r="H52" s="614"/>
      <c r="I52" s="614" t="s">
        <v>1829</v>
      </c>
      <c r="J52" s="614"/>
      <c r="K52" s="614"/>
      <c r="L52" s="614" t="s">
        <v>1829</v>
      </c>
      <c r="M52" s="614"/>
      <c r="N52" s="614"/>
      <c r="O52" s="635"/>
    </row>
    <row r="53" spans="1:15" ht="121.5" x14ac:dyDescent="0.2">
      <c r="A53" s="634" t="s">
        <v>1838</v>
      </c>
      <c r="B53" s="628">
        <v>8</v>
      </c>
      <c r="C53" s="629" t="s">
        <v>1853</v>
      </c>
      <c r="D53" s="600"/>
      <c r="E53" s="614"/>
      <c r="F53" s="614" t="s">
        <v>1829</v>
      </c>
      <c r="G53" s="614"/>
      <c r="H53" s="614"/>
      <c r="I53" s="614" t="s">
        <v>1829</v>
      </c>
      <c r="J53" s="614"/>
      <c r="K53" s="614"/>
      <c r="L53" s="614" t="s">
        <v>1829</v>
      </c>
      <c r="M53" s="614"/>
      <c r="N53" s="614"/>
      <c r="O53" s="635"/>
    </row>
    <row r="54" spans="1:15" ht="135.75" x14ac:dyDescent="0.2">
      <c r="A54" s="634" t="s">
        <v>641</v>
      </c>
      <c r="B54" s="628">
        <v>9</v>
      </c>
      <c r="C54" s="629" t="s">
        <v>1852</v>
      </c>
      <c r="D54" s="600"/>
      <c r="E54" s="614"/>
      <c r="F54" s="614"/>
      <c r="G54" s="614"/>
      <c r="H54" s="614"/>
      <c r="I54" s="614" t="s">
        <v>1829</v>
      </c>
      <c r="J54" s="614"/>
      <c r="K54" s="614"/>
      <c r="L54" s="614"/>
      <c r="M54" s="614"/>
      <c r="N54" s="614" t="s">
        <v>1829</v>
      </c>
      <c r="O54" s="635"/>
    </row>
    <row r="55" spans="1:15" ht="181.5" x14ac:dyDescent="0.2">
      <c r="A55" s="634" t="s">
        <v>1842</v>
      </c>
      <c r="B55" s="627">
        <v>10</v>
      </c>
      <c r="C55" s="629" t="s">
        <v>1844</v>
      </c>
      <c r="D55" s="600"/>
      <c r="E55" s="614"/>
      <c r="F55" s="614"/>
      <c r="G55" s="614"/>
      <c r="H55" s="614"/>
      <c r="I55" s="614" t="s">
        <v>1829</v>
      </c>
      <c r="J55" s="614"/>
      <c r="K55" s="614"/>
      <c r="L55" s="614"/>
      <c r="M55" s="614"/>
      <c r="N55" s="614" t="s">
        <v>1829</v>
      </c>
      <c r="O55" s="635"/>
    </row>
    <row r="56" spans="1:15" ht="196.5" x14ac:dyDescent="0.2">
      <c r="A56" s="634" t="s">
        <v>1836</v>
      </c>
      <c r="B56" s="628">
        <v>11</v>
      </c>
      <c r="C56" s="629" t="s">
        <v>1851</v>
      </c>
      <c r="D56" s="600"/>
      <c r="E56" s="614"/>
      <c r="F56" s="614"/>
      <c r="G56" s="614"/>
      <c r="H56" s="614"/>
      <c r="I56" s="614" t="s">
        <v>1829</v>
      </c>
      <c r="J56" s="614"/>
      <c r="K56" s="614"/>
      <c r="L56" s="614"/>
      <c r="M56" s="614"/>
      <c r="N56" s="614" t="s">
        <v>1829</v>
      </c>
      <c r="O56" s="635"/>
    </row>
    <row r="57" spans="1:15" ht="135.75" x14ac:dyDescent="0.2">
      <c r="A57" s="634" t="s">
        <v>1845</v>
      </c>
      <c r="B57" s="628">
        <v>12</v>
      </c>
      <c r="C57" s="629" t="s">
        <v>1850</v>
      </c>
      <c r="D57" s="600" t="s">
        <v>1829</v>
      </c>
      <c r="E57" s="614"/>
      <c r="F57" s="614"/>
      <c r="G57" s="614"/>
      <c r="H57" s="614"/>
      <c r="I57" s="614"/>
      <c r="J57" s="614"/>
      <c r="K57" s="614"/>
      <c r="L57" s="614"/>
      <c r="M57" s="614"/>
      <c r="N57" s="614"/>
      <c r="O57" s="635"/>
    </row>
    <row r="58" spans="1:15" ht="117" customHeight="1" thickBot="1" x14ac:dyDescent="0.25">
      <c r="A58" s="636" t="s">
        <v>1845</v>
      </c>
      <c r="B58" s="637">
        <v>13</v>
      </c>
      <c r="C58" s="638" t="s">
        <v>1849</v>
      </c>
      <c r="D58" s="602"/>
      <c r="E58" s="616" t="s">
        <v>1829</v>
      </c>
      <c r="F58" s="616"/>
      <c r="G58" s="616" t="s">
        <v>1829</v>
      </c>
      <c r="H58" s="616"/>
      <c r="I58" s="616" t="s">
        <v>1829</v>
      </c>
      <c r="J58" s="616"/>
      <c r="K58" s="616" t="s">
        <v>1829</v>
      </c>
      <c r="L58" s="616"/>
      <c r="M58" s="616" t="s">
        <v>1829</v>
      </c>
      <c r="N58" s="616" t="s">
        <v>1829</v>
      </c>
      <c r="O58" s="639"/>
    </row>
  </sheetData>
  <autoFilter ref="C2:O58" xr:uid="{5567CEF5-4ABB-4914-BF2C-259505BC4752}">
    <sortState ref="C3:O45">
      <sortCondition ref="C2"/>
    </sortState>
  </autoFilter>
  <dataValidations disablePrompts="1" count="1">
    <dataValidation allowBlank="1" showInputMessage="1" showErrorMessage="1" prompt="Para cada causa debe existir un control" sqref="D46 D49 D52 D54 C46:C58 D57" xr:uid="{AC6ACC73-6FA2-4035-98A6-6CAD5D2B6162}"/>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B1:AF113"/>
  <sheetViews>
    <sheetView showGridLines="0" zoomScale="90" zoomScaleNormal="90" zoomScaleSheetLayoutView="40" workbookViewId="0">
      <pane xSplit="2" ySplit="11" topLeftCell="H26" activePane="bottomRight" state="frozen"/>
      <selection activeCell="H20" sqref="H20"/>
      <selection pane="topRight" activeCell="H20" sqref="H20"/>
      <selection pane="bottomLeft" activeCell="H20" sqref="H20"/>
      <selection pane="bottomRight" activeCell="M26" sqref="M26"/>
    </sheetView>
  </sheetViews>
  <sheetFormatPr baseColWidth="10" defaultColWidth="11.42578125" defaultRowHeight="12.75" x14ac:dyDescent="0.2"/>
  <cols>
    <col min="1" max="1" width="2.28515625" style="81" customWidth="1"/>
    <col min="2" max="2" width="10.5703125" style="81" customWidth="1"/>
    <col min="3" max="3" width="35" style="81" customWidth="1"/>
    <col min="4" max="4" width="14.42578125" style="81" customWidth="1"/>
    <col min="5" max="5" width="8" style="81" customWidth="1"/>
    <col min="6" max="6" width="29.5703125" style="81" customWidth="1"/>
    <col min="7" max="7" width="28.28515625" style="81" customWidth="1"/>
    <col min="8" max="8" width="14.42578125" style="81" customWidth="1"/>
    <col min="9" max="9" width="54.5703125" style="81" customWidth="1"/>
    <col min="10" max="10" width="14.42578125" style="81" customWidth="1"/>
    <col min="11" max="11" width="13.28515625" style="81" customWidth="1"/>
    <col min="12" max="12" width="14.85546875" style="81" customWidth="1"/>
    <col min="13" max="13" width="9" style="81" customWidth="1"/>
    <col min="14" max="14" width="28.28515625" style="81" customWidth="1"/>
    <col min="15" max="15" width="13.28515625" style="81" customWidth="1"/>
    <col min="16" max="16" width="10.28515625" style="81" customWidth="1"/>
    <col min="17" max="17" width="24.140625" style="81" customWidth="1"/>
    <col min="18" max="18" width="7.7109375" style="85" hidden="1" customWidth="1"/>
    <col min="19" max="19" width="2.85546875" style="81" customWidth="1"/>
    <col min="20" max="16384" width="11.42578125" style="81"/>
  </cols>
  <sheetData>
    <row r="1" spans="2:32" s="23" customFormat="1" ht="15" customHeight="1" thickBot="1" x14ac:dyDescent="0.25">
      <c r="D1" s="24"/>
      <c r="E1" s="24"/>
      <c r="F1" s="24"/>
      <c r="G1" s="24"/>
      <c r="H1" s="24"/>
      <c r="I1" s="24"/>
      <c r="J1" s="24"/>
      <c r="K1" s="24"/>
      <c r="L1" s="24"/>
      <c r="M1" s="24"/>
      <c r="N1" s="24"/>
      <c r="O1" s="24"/>
      <c r="P1" s="24"/>
      <c r="Q1" s="24"/>
      <c r="R1" s="25"/>
      <c r="S1" s="26"/>
      <c r="T1" s="26"/>
      <c r="U1" s="27"/>
      <c r="V1" s="27"/>
      <c r="W1" s="27"/>
      <c r="X1" s="27"/>
      <c r="Y1" s="27"/>
      <c r="Z1" s="27"/>
      <c r="AA1" s="27"/>
      <c r="AB1" s="27"/>
      <c r="AC1" s="27"/>
      <c r="AD1" s="27"/>
      <c r="AE1" s="27"/>
      <c r="AF1" s="27"/>
    </row>
    <row r="2" spans="2:32" s="23" customFormat="1" ht="41.25" customHeight="1" x14ac:dyDescent="0.2">
      <c r="B2" s="870"/>
      <c r="C2" s="871"/>
      <c r="D2" s="872"/>
      <c r="E2" s="879" t="s">
        <v>521</v>
      </c>
      <c r="F2" s="880"/>
      <c r="G2" s="880"/>
      <c r="H2" s="880"/>
      <c r="I2" s="880"/>
      <c r="J2" s="880"/>
      <c r="K2" s="880"/>
      <c r="L2" s="880"/>
      <c r="M2" s="880"/>
      <c r="N2" s="880"/>
      <c r="O2" s="880"/>
      <c r="P2" s="880"/>
      <c r="Q2" s="881"/>
      <c r="R2" s="25" t="s">
        <v>522</v>
      </c>
      <c r="S2" s="26"/>
      <c r="T2" s="26"/>
      <c r="U2" s="27"/>
      <c r="V2" s="27"/>
      <c r="W2" s="27"/>
      <c r="X2" s="27"/>
      <c r="Y2" s="27"/>
      <c r="Z2" s="27"/>
      <c r="AA2" s="27"/>
      <c r="AB2" s="27"/>
      <c r="AC2" s="27"/>
      <c r="AD2" s="27"/>
      <c r="AE2" s="27"/>
      <c r="AF2" s="27"/>
    </row>
    <row r="3" spans="2:32" s="23" customFormat="1" ht="6" customHeight="1" thickBot="1" x14ac:dyDescent="0.25">
      <c r="B3" s="873"/>
      <c r="C3" s="874"/>
      <c r="D3" s="875"/>
      <c r="E3" s="882"/>
      <c r="F3" s="883"/>
      <c r="G3" s="883"/>
      <c r="H3" s="883"/>
      <c r="I3" s="883"/>
      <c r="J3" s="883"/>
      <c r="K3" s="883"/>
      <c r="L3" s="883"/>
      <c r="M3" s="883"/>
      <c r="N3" s="883"/>
      <c r="O3" s="883"/>
      <c r="P3" s="883"/>
      <c r="Q3" s="884"/>
      <c r="R3" s="25" t="s">
        <v>523</v>
      </c>
      <c r="S3" s="26"/>
      <c r="T3" s="26"/>
      <c r="U3" s="27"/>
      <c r="V3" s="27"/>
      <c r="W3" s="27"/>
      <c r="X3" s="27"/>
      <c r="Y3" s="27"/>
      <c r="Z3" s="27"/>
      <c r="AA3" s="27"/>
      <c r="AB3" s="27"/>
      <c r="AC3" s="27"/>
      <c r="AD3" s="27"/>
      <c r="AE3" s="27"/>
      <c r="AF3" s="27"/>
    </row>
    <row r="4" spans="2:32" s="23" customFormat="1" ht="27" customHeight="1" thickBot="1" x14ac:dyDescent="0.25">
      <c r="B4" s="873"/>
      <c r="C4" s="874"/>
      <c r="D4" s="875"/>
      <c r="E4" s="885" t="s">
        <v>524</v>
      </c>
      <c r="F4" s="886"/>
      <c r="G4" s="886"/>
      <c r="H4" s="886"/>
      <c r="I4" s="886"/>
      <c r="J4" s="886"/>
      <c r="K4" s="887"/>
      <c r="L4" s="888" t="s">
        <v>525</v>
      </c>
      <c r="M4" s="889"/>
      <c r="N4" s="889"/>
      <c r="O4" s="889"/>
      <c r="P4" s="889"/>
      <c r="Q4" s="889"/>
      <c r="R4" s="25" t="s">
        <v>526</v>
      </c>
      <c r="S4" s="26"/>
      <c r="T4" s="26"/>
      <c r="U4" s="27"/>
      <c r="V4" s="27"/>
      <c r="W4" s="27"/>
      <c r="X4" s="27"/>
      <c r="Y4" s="27"/>
      <c r="Z4" s="27"/>
      <c r="AA4" s="27"/>
      <c r="AB4" s="27"/>
      <c r="AC4" s="27"/>
      <c r="AD4" s="27"/>
      <c r="AE4" s="27"/>
      <c r="AF4" s="27"/>
    </row>
    <row r="5" spans="2:32" s="23" customFormat="1" ht="27" customHeight="1" thickBot="1" x14ac:dyDescent="0.25">
      <c r="B5" s="876"/>
      <c r="C5" s="877"/>
      <c r="D5" s="878"/>
      <c r="E5" s="890" t="s">
        <v>527</v>
      </c>
      <c r="F5" s="891"/>
      <c r="G5" s="891"/>
      <c r="H5" s="891"/>
      <c r="I5" s="891"/>
      <c r="J5" s="891"/>
      <c r="K5" s="891"/>
      <c r="L5" s="891"/>
      <c r="M5" s="891"/>
      <c r="N5" s="891"/>
      <c r="O5" s="891"/>
      <c r="P5" s="891"/>
      <c r="Q5" s="892"/>
      <c r="R5" s="25" t="s">
        <v>528</v>
      </c>
      <c r="S5" s="26"/>
      <c r="T5" s="26"/>
      <c r="U5" s="27"/>
      <c r="V5" s="27"/>
      <c r="W5" s="27"/>
      <c r="X5" s="27"/>
      <c r="Y5" s="27"/>
      <c r="Z5" s="27"/>
      <c r="AA5" s="27"/>
      <c r="AB5" s="27"/>
      <c r="AC5" s="27"/>
      <c r="AD5" s="27"/>
      <c r="AE5" s="27"/>
      <c r="AF5" s="27"/>
    </row>
    <row r="6" spans="2:32" s="23" customFormat="1" ht="8.25" customHeight="1" thickBot="1" x14ac:dyDescent="0.25">
      <c r="B6" s="869"/>
      <c r="C6" s="869"/>
      <c r="D6" s="869"/>
      <c r="E6" s="869"/>
      <c r="F6" s="869"/>
      <c r="G6" s="869"/>
      <c r="H6" s="869"/>
      <c r="I6" s="869"/>
      <c r="J6" s="869"/>
      <c r="K6" s="869"/>
      <c r="L6" s="869"/>
      <c r="M6" s="869"/>
      <c r="N6" s="869"/>
      <c r="O6" s="869"/>
      <c r="P6" s="869"/>
      <c r="Q6" s="869"/>
      <c r="R6" s="25" t="s">
        <v>529</v>
      </c>
      <c r="S6" s="26"/>
      <c r="T6" s="26"/>
      <c r="U6" s="27"/>
      <c r="V6" s="27"/>
      <c r="W6" s="27"/>
      <c r="X6" s="27"/>
      <c r="Y6" s="27"/>
      <c r="Z6" s="27"/>
      <c r="AA6" s="27"/>
      <c r="AB6" s="27"/>
      <c r="AC6" s="27"/>
      <c r="AD6" s="27"/>
      <c r="AE6" s="27"/>
      <c r="AF6" s="27"/>
    </row>
    <row r="7" spans="2:32" s="23" customFormat="1" ht="30" hidden="1" customHeight="1" x14ac:dyDescent="0.2">
      <c r="B7" s="860" t="s">
        <v>530</v>
      </c>
      <c r="C7" s="845"/>
      <c r="D7" s="846"/>
      <c r="E7" s="846"/>
      <c r="F7" s="114"/>
      <c r="G7" s="861"/>
      <c r="H7" s="861"/>
      <c r="I7" s="861"/>
      <c r="J7" s="846" t="s">
        <v>531</v>
      </c>
      <c r="K7" s="846"/>
      <c r="L7" s="846"/>
      <c r="M7" s="846"/>
      <c r="N7" s="862"/>
      <c r="O7" s="862"/>
      <c r="P7" s="862"/>
      <c r="Q7" s="863"/>
      <c r="R7" s="25" t="s">
        <v>532</v>
      </c>
      <c r="S7" s="26"/>
      <c r="T7" s="26"/>
      <c r="U7" s="27"/>
      <c r="V7" s="27"/>
      <c r="W7" s="27"/>
      <c r="X7" s="27"/>
      <c r="Y7" s="27"/>
      <c r="Z7" s="27"/>
      <c r="AA7" s="27"/>
      <c r="AB7" s="27"/>
      <c r="AC7" s="27"/>
      <c r="AD7" s="27"/>
      <c r="AE7" s="27"/>
      <c r="AF7" s="27"/>
    </row>
    <row r="8" spans="2:32" s="23" customFormat="1" ht="30" hidden="1" customHeight="1" thickBot="1" x14ac:dyDescent="0.25">
      <c r="B8" s="864" t="s">
        <v>533</v>
      </c>
      <c r="C8" s="865"/>
      <c r="D8" s="866"/>
      <c r="E8" s="866"/>
      <c r="F8" s="116"/>
      <c r="G8" s="867"/>
      <c r="H8" s="867"/>
      <c r="I8" s="867"/>
      <c r="J8" s="867"/>
      <c r="K8" s="867"/>
      <c r="L8" s="867"/>
      <c r="M8" s="867"/>
      <c r="N8" s="867"/>
      <c r="O8" s="867"/>
      <c r="P8" s="867"/>
      <c r="Q8" s="868"/>
      <c r="R8" s="25" t="s">
        <v>534</v>
      </c>
      <c r="S8" s="26"/>
      <c r="T8" s="26"/>
      <c r="U8" s="27"/>
      <c r="V8" s="27"/>
      <c r="W8" s="27"/>
      <c r="X8" s="27"/>
      <c r="Y8" s="27"/>
      <c r="Z8" s="27"/>
      <c r="AA8" s="27"/>
      <c r="AB8" s="27"/>
      <c r="AC8" s="27"/>
      <c r="AD8" s="27"/>
      <c r="AE8" s="27"/>
      <c r="AF8" s="27"/>
    </row>
    <row r="9" spans="2:32" s="23" customFormat="1" ht="8.25" customHeight="1" thickBot="1" x14ac:dyDescent="0.25">
      <c r="B9" s="28"/>
      <c r="C9" s="29"/>
      <c r="D9" s="29"/>
      <c r="E9" s="29"/>
      <c r="F9" s="29"/>
      <c r="G9" s="29"/>
      <c r="H9" s="29"/>
      <c r="I9" s="29"/>
      <c r="J9" s="29"/>
      <c r="K9" s="29"/>
      <c r="L9" s="30"/>
      <c r="M9" s="31"/>
      <c r="N9" s="31"/>
      <c r="O9" s="31"/>
      <c r="P9" s="31"/>
      <c r="Q9" s="31"/>
      <c r="R9" s="25" t="s">
        <v>535</v>
      </c>
      <c r="S9" s="26"/>
      <c r="T9" s="26"/>
      <c r="U9" s="27"/>
      <c r="V9" s="27"/>
      <c r="W9" s="27"/>
      <c r="X9" s="27"/>
      <c r="Y9" s="27"/>
      <c r="Z9" s="27"/>
      <c r="AA9" s="27"/>
      <c r="AB9" s="27"/>
      <c r="AC9" s="27"/>
      <c r="AD9" s="27"/>
      <c r="AE9" s="27"/>
      <c r="AF9" s="27"/>
    </row>
    <row r="10" spans="2:32" s="33" customFormat="1" ht="24" customHeight="1" thickBot="1" x14ac:dyDescent="0.25">
      <c r="B10" s="856" t="s">
        <v>536</v>
      </c>
      <c r="C10" s="858" t="s">
        <v>537</v>
      </c>
      <c r="D10" s="851" t="s">
        <v>538</v>
      </c>
      <c r="E10" s="851" t="s">
        <v>539</v>
      </c>
      <c r="F10" s="858" t="s">
        <v>540</v>
      </c>
      <c r="G10" s="858" t="s">
        <v>541</v>
      </c>
      <c r="H10" s="851" t="s">
        <v>542</v>
      </c>
      <c r="I10" s="851" t="s">
        <v>543</v>
      </c>
      <c r="J10" s="851" t="s">
        <v>544</v>
      </c>
      <c r="K10" s="851" t="s">
        <v>545</v>
      </c>
      <c r="L10" s="853" t="s">
        <v>546</v>
      </c>
      <c r="M10" s="855" t="s">
        <v>547</v>
      </c>
      <c r="N10" s="853"/>
      <c r="O10" s="845" t="s">
        <v>548</v>
      </c>
      <c r="P10" s="846"/>
      <c r="Q10" s="847"/>
      <c r="R10" s="25" t="s">
        <v>549</v>
      </c>
      <c r="S10" s="32"/>
      <c r="T10" s="32"/>
    </row>
    <row r="11" spans="2:32" s="33" customFormat="1" ht="40.5" hidden="1" customHeight="1" thickBot="1" x14ac:dyDescent="0.25">
      <c r="B11" s="857"/>
      <c r="C11" s="859"/>
      <c r="D11" s="852"/>
      <c r="E11" s="852"/>
      <c r="F11" s="859"/>
      <c r="G11" s="859"/>
      <c r="H11" s="852"/>
      <c r="I11" s="852"/>
      <c r="J11" s="852"/>
      <c r="K11" s="852"/>
      <c r="L11" s="854"/>
      <c r="M11" s="34" t="s">
        <v>550</v>
      </c>
      <c r="N11" s="35" t="s">
        <v>551</v>
      </c>
      <c r="O11" s="34" t="s">
        <v>552</v>
      </c>
      <c r="P11" s="115" t="s">
        <v>553</v>
      </c>
      <c r="Q11" s="35" t="s">
        <v>554</v>
      </c>
      <c r="R11" s="25"/>
      <c r="S11" s="32"/>
      <c r="T11" s="32"/>
    </row>
    <row r="12" spans="2:32" s="48" customFormat="1" ht="327" hidden="1" customHeight="1" thickBot="1" x14ac:dyDescent="0.25">
      <c r="B12" s="36">
        <v>1</v>
      </c>
      <c r="C12" s="86" t="s">
        <v>555</v>
      </c>
      <c r="D12" s="37" t="s">
        <v>526</v>
      </c>
      <c r="E12" s="37" t="s">
        <v>556</v>
      </c>
      <c r="F12" s="38" t="s">
        <v>557</v>
      </c>
      <c r="G12" s="39" t="s">
        <v>555</v>
      </c>
      <c r="H12" s="38" t="s">
        <v>558</v>
      </c>
      <c r="I12" s="38" t="s">
        <v>559</v>
      </c>
      <c r="J12" s="40" t="s">
        <v>560</v>
      </c>
      <c r="K12" s="41">
        <v>43167</v>
      </c>
      <c r="L12" s="42" t="s">
        <v>561</v>
      </c>
      <c r="M12" s="43"/>
      <c r="N12" s="44"/>
      <c r="O12" s="43"/>
      <c r="P12" s="45"/>
      <c r="Q12" s="44"/>
      <c r="R12" s="46" t="s">
        <v>562</v>
      </c>
      <c r="S12" s="47"/>
      <c r="T12" s="47"/>
    </row>
    <row r="13" spans="2:32" s="48" customFormat="1" ht="96.75" hidden="1" customHeight="1" x14ac:dyDescent="0.2">
      <c r="B13" s="49">
        <v>2</v>
      </c>
      <c r="C13" s="63" t="s">
        <v>563</v>
      </c>
      <c r="D13" s="51" t="s">
        <v>526</v>
      </c>
      <c r="E13" s="51" t="s">
        <v>556</v>
      </c>
      <c r="F13" s="51" t="s">
        <v>564</v>
      </c>
      <c r="G13" s="52" t="s">
        <v>563</v>
      </c>
      <c r="H13" s="51" t="s">
        <v>558</v>
      </c>
      <c r="I13" s="50" t="s">
        <v>565</v>
      </c>
      <c r="J13" s="50" t="s">
        <v>566</v>
      </c>
      <c r="K13" s="41">
        <v>43167</v>
      </c>
      <c r="L13" s="42">
        <v>43190</v>
      </c>
      <c r="M13" s="53"/>
      <c r="N13" s="54"/>
      <c r="O13" s="53"/>
      <c r="P13" s="50"/>
      <c r="Q13" s="54"/>
      <c r="R13" s="46" t="s">
        <v>556</v>
      </c>
      <c r="S13" s="47"/>
      <c r="T13" s="47"/>
    </row>
    <row r="14" spans="2:32" s="48" customFormat="1" ht="96.75" hidden="1" customHeight="1" thickBot="1" x14ac:dyDescent="0.25">
      <c r="B14" s="49">
        <v>3</v>
      </c>
      <c r="C14" s="87" t="s">
        <v>567</v>
      </c>
      <c r="D14" s="51" t="s">
        <v>526</v>
      </c>
      <c r="E14" s="51" t="s">
        <v>568</v>
      </c>
      <c r="F14" s="55" t="s">
        <v>569</v>
      </c>
      <c r="G14" s="56" t="s">
        <v>570</v>
      </c>
      <c r="H14" s="51" t="s">
        <v>558</v>
      </c>
      <c r="I14" s="50" t="s">
        <v>571</v>
      </c>
      <c r="J14" s="57" t="s">
        <v>572</v>
      </c>
      <c r="K14" s="41">
        <v>43167</v>
      </c>
      <c r="L14" s="58">
        <v>43205</v>
      </c>
      <c r="M14" s="53"/>
      <c r="N14" s="54"/>
      <c r="O14" s="53"/>
      <c r="P14" s="50"/>
      <c r="Q14" s="54"/>
      <c r="R14" s="46" t="s">
        <v>568</v>
      </c>
      <c r="S14" s="47"/>
      <c r="T14" s="47"/>
    </row>
    <row r="15" spans="2:32" s="48" customFormat="1" ht="96.75" hidden="1" customHeight="1" x14ac:dyDescent="0.2">
      <c r="B15" s="49">
        <v>4</v>
      </c>
      <c r="C15" s="61" t="s">
        <v>573</v>
      </c>
      <c r="D15" s="51" t="s">
        <v>526</v>
      </c>
      <c r="E15" s="51" t="s">
        <v>556</v>
      </c>
      <c r="F15" s="51" t="s">
        <v>574</v>
      </c>
      <c r="G15" s="59" t="s">
        <v>575</v>
      </c>
      <c r="H15" s="51" t="s">
        <v>558</v>
      </c>
      <c r="I15" s="50" t="s">
        <v>576</v>
      </c>
      <c r="J15" s="57" t="s">
        <v>577</v>
      </c>
      <c r="K15" s="41">
        <v>43167</v>
      </c>
      <c r="L15" s="42" t="s">
        <v>561</v>
      </c>
      <c r="M15" s="53"/>
      <c r="N15" s="54"/>
      <c r="O15" s="53"/>
      <c r="P15" s="50"/>
      <c r="Q15" s="54"/>
      <c r="R15" s="46"/>
      <c r="S15" s="47"/>
      <c r="T15" s="47"/>
    </row>
    <row r="16" spans="2:32" s="48" customFormat="1" ht="96.75" hidden="1" customHeight="1" thickBot="1" x14ac:dyDescent="0.25">
      <c r="B16" s="60">
        <v>5</v>
      </c>
      <c r="C16" s="61" t="s">
        <v>578</v>
      </c>
      <c r="D16" s="62" t="s">
        <v>526</v>
      </c>
      <c r="E16" s="62" t="s">
        <v>568</v>
      </c>
      <c r="F16" s="62" t="s">
        <v>579</v>
      </c>
      <c r="G16" s="59" t="s">
        <v>578</v>
      </c>
      <c r="H16" s="62" t="s">
        <v>558</v>
      </c>
      <c r="I16" s="63" t="s">
        <v>580</v>
      </c>
      <c r="J16" s="63" t="s">
        <v>581</v>
      </c>
      <c r="K16" s="64">
        <v>43167</v>
      </c>
      <c r="L16" s="65">
        <v>42824</v>
      </c>
      <c r="M16" s="61"/>
      <c r="N16" s="66" t="s">
        <v>582</v>
      </c>
      <c r="O16" s="53"/>
      <c r="P16" s="50"/>
      <c r="Q16" s="54"/>
      <c r="R16" s="46" t="s">
        <v>583</v>
      </c>
      <c r="S16" s="47"/>
      <c r="T16" s="47"/>
    </row>
    <row r="17" spans="2:20" s="48" customFormat="1" ht="96.75" hidden="1" customHeight="1" thickBot="1" x14ac:dyDescent="0.25">
      <c r="B17" s="49">
        <v>6</v>
      </c>
      <c r="C17" s="61" t="s">
        <v>584</v>
      </c>
      <c r="D17" s="51" t="s">
        <v>526</v>
      </c>
      <c r="E17" s="51" t="s">
        <v>568</v>
      </c>
      <c r="F17" s="51" t="s">
        <v>585</v>
      </c>
      <c r="G17" s="59" t="s">
        <v>584</v>
      </c>
      <c r="H17" s="51" t="s">
        <v>586</v>
      </c>
      <c r="I17" s="51" t="s">
        <v>587</v>
      </c>
      <c r="J17" s="57" t="s">
        <v>588</v>
      </c>
      <c r="K17" s="41">
        <v>43167</v>
      </c>
      <c r="L17" s="42" t="s">
        <v>561</v>
      </c>
      <c r="M17" s="53"/>
      <c r="N17" s="54"/>
      <c r="O17" s="53"/>
      <c r="P17" s="50"/>
      <c r="Q17" s="54"/>
      <c r="R17" s="46" t="s">
        <v>589</v>
      </c>
      <c r="S17" s="47"/>
      <c r="T17" s="47"/>
    </row>
    <row r="18" spans="2:20" s="48" customFormat="1" ht="136.5" hidden="1" customHeight="1" thickBot="1" x14ac:dyDescent="0.25">
      <c r="B18" s="49">
        <v>7</v>
      </c>
      <c r="C18" s="61" t="s">
        <v>590</v>
      </c>
      <c r="D18" s="51" t="s">
        <v>526</v>
      </c>
      <c r="E18" s="51" t="s">
        <v>568</v>
      </c>
      <c r="F18" s="51" t="s">
        <v>591</v>
      </c>
      <c r="G18" s="67" t="s">
        <v>590</v>
      </c>
      <c r="H18" s="51" t="s">
        <v>558</v>
      </c>
      <c r="I18" s="68" t="s">
        <v>592</v>
      </c>
      <c r="J18" s="69" t="s">
        <v>593</v>
      </c>
      <c r="K18" s="41">
        <v>43167</v>
      </c>
      <c r="L18" s="42">
        <v>43251</v>
      </c>
      <c r="M18" s="70"/>
      <c r="N18" s="71"/>
      <c r="O18" s="70"/>
      <c r="P18" s="50"/>
      <c r="Q18" s="54"/>
      <c r="R18" s="46" t="s">
        <v>586</v>
      </c>
      <c r="S18" s="47"/>
      <c r="T18" s="47"/>
    </row>
    <row r="19" spans="2:20" s="48" customFormat="1" ht="96.75" hidden="1" customHeight="1" thickBot="1" x14ac:dyDescent="0.25">
      <c r="B19" s="49">
        <v>8</v>
      </c>
      <c r="C19" s="61" t="s">
        <v>270</v>
      </c>
      <c r="D19" s="51" t="s">
        <v>526</v>
      </c>
      <c r="E19" s="51" t="s">
        <v>568</v>
      </c>
      <c r="F19" s="51" t="s">
        <v>594</v>
      </c>
      <c r="G19" s="59" t="s">
        <v>270</v>
      </c>
      <c r="H19" s="51" t="s">
        <v>558</v>
      </c>
      <c r="I19" s="51" t="s">
        <v>595</v>
      </c>
      <c r="J19" s="57" t="s">
        <v>593</v>
      </c>
      <c r="K19" s="41">
        <v>43167</v>
      </c>
      <c r="L19" s="42">
        <v>43251</v>
      </c>
      <c r="M19" s="53"/>
      <c r="N19" s="54"/>
      <c r="O19" s="53"/>
      <c r="P19" s="50"/>
      <c r="Q19" s="54"/>
      <c r="R19" s="46" t="s">
        <v>558</v>
      </c>
      <c r="S19" s="47"/>
      <c r="T19" s="47"/>
    </row>
    <row r="20" spans="2:20" s="48" customFormat="1" ht="96.75" hidden="1" customHeight="1" thickBot="1" x14ac:dyDescent="0.25">
      <c r="B20" s="49">
        <v>9</v>
      </c>
      <c r="C20" s="61" t="s">
        <v>596</v>
      </c>
      <c r="D20" s="51" t="s">
        <v>526</v>
      </c>
      <c r="E20" s="51" t="s">
        <v>568</v>
      </c>
      <c r="F20" s="51" t="s">
        <v>597</v>
      </c>
      <c r="G20" s="59" t="s">
        <v>598</v>
      </c>
      <c r="H20" s="51" t="s">
        <v>558</v>
      </c>
      <c r="I20" s="51" t="s">
        <v>599</v>
      </c>
      <c r="J20" s="57" t="s">
        <v>593</v>
      </c>
      <c r="K20" s="41">
        <v>43167</v>
      </c>
      <c r="L20" s="42">
        <v>43251</v>
      </c>
      <c r="M20" s="53"/>
      <c r="N20" s="54"/>
      <c r="O20" s="53"/>
      <c r="P20" s="50"/>
      <c r="Q20" s="54"/>
      <c r="R20" s="46" t="s">
        <v>589</v>
      </c>
      <c r="S20" s="47"/>
      <c r="T20" s="47"/>
    </row>
    <row r="21" spans="2:20" s="48" customFormat="1" ht="96.75" hidden="1" customHeight="1" thickBot="1" x14ac:dyDescent="0.25">
      <c r="B21" s="49">
        <v>10</v>
      </c>
      <c r="C21" s="61" t="s">
        <v>600</v>
      </c>
      <c r="D21" s="51" t="s">
        <v>526</v>
      </c>
      <c r="E21" s="51" t="s">
        <v>556</v>
      </c>
      <c r="F21" s="51" t="s">
        <v>601</v>
      </c>
      <c r="G21" s="59" t="s">
        <v>600</v>
      </c>
      <c r="H21" s="51" t="s">
        <v>558</v>
      </c>
      <c r="I21" s="51" t="s">
        <v>602</v>
      </c>
      <c r="J21" s="50" t="s">
        <v>603</v>
      </c>
      <c r="K21" s="41">
        <v>43167</v>
      </c>
      <c r="L21" s="42" t="s">
        <v>604</v>
      </c>
      <c r="M21" s="70"/>
      <c r="N21" s="71"/>
      <c r="O21" s="70"/>
      <c r="P21" s="50"/>
      <c r="Q21" s="54"/>
      <c r="R21" s="46" t="s">
        <v>586</v>
      </c>
      <c r="S21" s="47"/>
      <c r="T21" s="47"/>
    </row>
    <row r="22" spans="2:20" s="48" customFormat="1" ht="183" hidden="1" customHeight="1" thickBot="1" x14ac:dyDescent="0.25">
      <c r="B22" s="49">
        <v>11</v>
      </c>
      <c r="C22" s="61" t="s">
        <v>605</v>
      </c>
      <c r="D22" s="51" t="s">
        <v>526</v>
      </c>
      <c r="E22" s="51" t="s">
        <v>556</v>
      </c>
      <c r="F22" s="51" t="s">
        <v>606</v>
      </c>
      <c r="G22" s="59" t="s">
        <v>605</v>
      </c>
      <c r="H22" s="51" t="s">
        <v>558</v>
      </c>
      <c r="I22" s="51" t="s">
        <v>607</v>
      </c>
      <c r="J22" s="50" t="s">
        <v>603</v>
      </c>
      <c r="K22" s="41">
        <v>43167</v>
      </c>
      <c r="L22" s="42" t="s">
        <v>604</v>
      </c>
      <c r="M22" s="53"/>
      <c r="N22" s="54"/>
      <c r="O22" s="53"/>
      <c r="P22" s="50"/>
      <c r="Q22" s="54"/>
      <c r="R22" s="46" t="s">
        <v>608</v>
      </c>
      <c r="S22" s="47"/>
      <c r="T22" s="47"/>
    </row>
    <row r="23" spans="2:20" s="48" customFormat="1" ht="186.75" hidden="1" customHeight="1" x14ac:dyDescent="0.2">
      <c r="B23" s="49">
        <v>12</v>
      </c>
      <c r="C23" s="61" t="s">
        <v>609</v>
      </c>
      <c r="D23" s="51" t="s">
        <v>526</v>
      </c>
      <c r="E23" s="51" t="s">
        <v>556</v>
      </c>
      <c r="F23" s="51" t="s">
        <v>610</v>
      </c>
      <c r="G23" s="59" t="s">
        <v>609</v>
      </c>
      <c r="H23" s="51" t="s">
        <v>558</v>
      </c>
      <c r="I23" s="51" t="s">
        <v>611</v>
      </c>
      <c r="J23" s="50" t="s">
        <v>603</v>
      </c>
      <c r="K23" s="41">
        <v>43167</v>
      </c>
      <c r="L23" s="42">
        <v>43343</v>
      </c>
      <c r="M23" s="53"/>
      <c r="N23" s="54"/>
      <c r="O23" s="53"/>
      <c r="P23" s="50"/>
      <c r="Q23" s="54"/>
      <c r="R23" s="46"/>
      <c r="S23" s="47"/>
      <c r="T23" s="47"/>
    </row>
    <row r="24" spans="2:20" s="48" customFormat="1" ht="96.75" hidden="1" customHeight="1" thickBot="1" x14ac:dyDescent="0.25">
      <c r="B24" s="49">
        <v>13</v>
      </c>
      <c r="C24" s="61" t="s">
        <v>612</v>
      </c>
      <c r="D24" s="51" t="s">
        <v>526</v>
      </c>
      <c r="E24" s="51" t="s">
        <v>556</v>
      </c>
      <c r="F24" s="51" t="s">
        <v>613</v>
      </c>
      <c r="G24" s="59" t="s">
        <v>614</v>
      </c>
      <c r="H24" s="51" t="s">
        <v>558</v>
      </c>
      <c r="I24" s="51" t="s">
        <v>615</v>
      </c>
      <c r="J24" s="57" t="s">
        <v>560</v>
      </c>
      <c r="K24" s="50" t="s">
        <v>616</v>
      </c>
      <c r="L24" s="54" t="s">
        <v>616</v>
      </c>
      <c r="M24" s="53"/>
      <c r="N24" s="54"/>
      <c r="O24" s="53"/>
      <c r="P24" s="50"/>
      <c r="Q24" s="54"/>
      <c r="R24" s="46" t="s">
        <v>617</v>
      </c>
      <c r="S24" s="47"/>
      <c r="T24" s="47"/>
    </row>
    <row r="25" spans="2:20" s="48" customFormat="1" ht="96.75" hidden="1" customHeight="1" thickBot="1" x14ac:dyDescent="0.25">
      <c r="B25" s="49">
        <v>14</v>
      </c>
      <c r="C25" s="61" t="s">
        <v>618</v>
      </c>
      <c r="D25" s="51" t="s">
        <v>526</v>
      </c>
      <c r="E25" s="51" t="s">
        <v>568</v>
      </c>
      <c r="F25" s="51" t="s">
        <v>619</v>
      </c>
      <c r="G25" s="67" t="s">
        <v>618</v>
      </c>
      <c r="H25" s="51"/>
      <c r="I25" s="51" t="s">
        <v>620</v>
      </c>
      <c r="J25" s="50" t="s">
        <v>621</v>
      </c>
      <c r="K25" s="41">
        <v>43167</v>
      </c>
      <c r="L25" s="42">
        <v>43343</v>
      </c>
      <c r="M25" s="53"/>
      <c r="N25" s="54"/>
      <c r="O25" s="53"/>
      <c r="P25" s="50"/>
      <c r="Q25" s="54"/>
      <c r="R25" s="46"/>
      <c r="S25" s="47"/>
      <c r="T25" s="47"/>
    </row>
    <row r="26" spans="2:20" s="48" customFormat="1" ht="96.75" customHeight="1" x14ac:dyDescent="0.2">
      <c r="B26" s="49">
        <v>15</v>
      </c>
      <c r="C26" s="61" t="s">
        <v>622</v>
      </c>
      <c r="D26" s="51" t="s">
        <v>526</v>
      </c>
      <c r="E26" s="51" t="s">
        <v>568</v>
      </c>
      <c r="F26" s="51" t="s">
        <v>623</v>
      </c>
      <c r="G26" s="59" t="s">
        <v>624</v>
      </c>
      <c r="H26" s="51" t="s">
        <v>558</v>
      </c>
      <c r="I26" s="51" t="s">
        <v>625</v>
      </c>
      <c r="J26" s="50" t="s">
        <v>626</v>
      </c>
      <c r="K26" s="41">
        <v>43167</v>
      </c>
      <c r="L26" s="42">
        <v>43343</v>
      </c>
      <c r="M26" s="53"/>
      <c r="N26" s="54"/>
      <c r="O26" s="53"/>
      <c r="P26" s="50"/>
      <c r="Q26" s="54"/>
      <c r="R26" s="46"/>
      <c r="S26" s="47"/>
      <c r="T26" s="47"/>
    </row>
    <row r="27" spans="2:20" s="48" customFormat="1" ht="96.75" hidden="1" customHeight="1" x14ac:dyDescent="0.2">
      <c r="B27" s="49">
        <v>16</v>
      </c>
      <c r="C27" s="61" t="s">
        <v>627</v>
      </c>
      <c r="D27" s="51" t="s">
        <v>526</v>
      </c>
      <c r="E27" s="51" t="s">
        <v>568</v>
      </c>
      <c r="F27" s="51" t="s">
        <v>628</v>
      </c>
      <c r="G27" s="67" t="s">
        <v>627</v>
      </c>
      <c r="H27" s="51" t="s">
        <v>586</v>
      </c>
      <c r="I27" s="70" t="s">
        <v>627</v>
      </c>
      <c r="J27" s="57" t="s">
        <v>629</v>
      </c>
      <c r="K27" s="41">
        <v>43167</v>
      </c>
      <c r="L27" s="58">
        <v>43220</v>
      </c>
      <c r="M27" s="53"/>
      <c r="N27" s="54"/>
      <c r="O27" s="53"/>
      <c r="P27" s="50"/>
      <c r="Q27" s="54"/>
      <c r="R27" s="46"/>
      <c r="S27" s="47"/>
      <c r="T27" s="47"/>
    </row>
    <row r="28" spans="2:20" s="48" customFormat="1" ht="136.5" customHeight="1" x14ac:dyDescent="0.2">
      <c r="B28" s="49">
        <v>17</v>
      </c>
      <c r="C28" s="61" t="s">
        <v>630</v>
      </c>
      <c r="D28" s="51" t="s">
        <v>526</v>
      </c>
      <c r="E28" s="51" t="s">
        <v>556</v>
      </c>
      <c r="F28" s="51" t="s">
        <v>631</v>
      </c>
      <c r="G28" s="59" t="s">
        <v>630</v>
      </c>
      <c r="H28" s="51" t="s">
        <v>586</v>
      </c>
      <c r="I28" s="51" t="s">
        <v>632</v>
      </c>
      <c r="J28" s="50" t="s">
        <v>633</v>
      </c>
      <c r="K28" s="41">
        <v>43167</v>
      </c>
      <c r="L28" s="58">
        <v>43251</v>
      </c>
      <c r="M28" s="53"/>
      <c r="N28" s="54"/>
      <c r="O28" s="53"/>
      <c r="P28" s="50"/>
      <c r="Q28" s="54"/>
      <c r="R28" s="46"/>
      <c r="S28" s="47"/>
      <c r="T28" s="47"/>
    </row>
    <row r="29" spans="2:20" s="48" customFormat="1" ht="131.25" hidden="1" customHeight="1" x14ac:dyDescent="0.2">
      <c r="B29" s="49">
        <v>18</v>
      </c>
      <c r="C29" s="61" t="s">
        <v>634</v>
      </c>
      <c r="D29" s="51" t="s">
        <v>526</v>
      </c>
      <c r="E29" s="51" t="s">
        <v>556</v>
      </c>
      <c r="F29" s="51" t="s">
        <v>635</v>
      </c>
      <c r="G29" s="59" t="s">
        <v>634</v>
      </c>
      <c r="H29" s="51" t="s">
        <v>586</v>
      </c>
      <c r="I29" s="51" t="s">
        <v>636</v>
      </c>
      <c r="J29" s="57" t="s">
        <v>637</v>
      </c>
      <c r="K29" s="41">
        <v>43167</v>
      </c>
      <c r="L29" s="58">
        <v>43250</v>
      </c>
      <c r="M29" s="53"/>
      <c r="N29" s="54"/>
      <c r="O29" s="53"/>
      <c r="P29" s="50"/>
      <c r="Q29" s="54"/>
      <c r="R29" s="46"/>
      <c r="S29" s="47"/>
      <c r="T29" s="47"/>
    </row>
    <row r="30" spans="2:20" s="48" customFormat="1" ht="125.25" customHeight="1" x14ac:dyDescent="0.2">
      <c r="B30" s="49">
        <v>19</v>
      </c>
      <c r="C30" s="61" t="s">
        <v>638</v>
      </c>
      <c r="D30" s="51" t="s">
        <v>526</v>
      </c>
      <c r="E30" s="51" t="s">
        <v>556</v>
      </c>
      <c r="F30" s="51" t="s">
        <v>639</v>
      </c>
      <c r="G30" s="59" t="s">
        <v>638</v>
      </c>
      <c r="H30" s="51" t="s">
        <v>586</v>
      </c>
      <c r="I30" s="51" t="s">
        <v>640</v>
      </c>
      <c r="J30" s="57" t="s">
        <v>641</v>
      </c>
      <c r="K30" s="41">
        <v>43167</v>
      </c>
      <c r="L30" s="58">
        <v>43220</v>
      </c>
      <c r="M30" s="53"/>
      <c r="N30" s="54"/>
      <c r="O30" s="53"/>
      <c r="P30" s="50"/>
      <c r="Q30" s="54"/>
      <c r="R30" s="46"/>
      <c r="S30" s="47"/>
      <c r="T30" s="47"/>
    </row>
    <row r="31" spans="2:20" s="48" customFormat="1" ht="96.75" hidden="1" customHeight="1" x14ac:dyDescent="0.2">
      <c r="B31" s="49">
        <v>20</v>
      </c>
      <c r="C31" s="61" t="s">
        <v>642</v>
      </c>
      <c r="D31" s="51" t="s">
        <v>526</v>
      </c>
      <c r="E31" s="51" t="s">
        <v>568</v>
      </c>
      <c r="F31" s="51" t="s">
        <v>643</v>
      </c>
      <c r="G31" s="59" t="s">
        <v>642</v>
      </c>
      <c r="H31" s="51" t="s">
        <v>586</v>
      </c>
      <c r="I31" s="51" t="s">
        <v>644</v>
      </c>
      <c r="J31" s="50" t="s">
        <v>645</v>
      </c>
      <c r="K31" s="41">
        <v>43167</v>
      </c>
      <c r="L31" s="58">
        <v>43189</v>
      </c>
      <c r="M31" s="53"/>
      <c r="N31" s="54"/>
      <c r="O31" s="53"/>
      <c r="P31" s="50"/>
      <c r="Q31" s="54"/>
      <c r="R31" s="46"/>
      <c r="S31" s="47"/>
      <c r="T31" s="47"/>
    </row>
    <row r="32" spans="2:20" s="48" customFormat="1" ht="96.75" hidden="1" customHeight="1" x14ac:dyDescent="0.2">
      <c r="B32" s="60">
        <v>21</v>
      </c>
      <c r="C32" s="61" t="s">
        <v>646</v>
      </c>
      <c r="D32" s="62" t="s">
        <v>526</v>
      </c>
      <c r="E32" s="62" t="s">
        <v>568</v>
      </c>
      <c r="F32" s="62" t="s">
        <v>647</v>
      </c>
      <c r="G32" s="59" t="s">
        <v>646</v>
      </c>
      <c r="H32" s="62" t="s">
        <v>586</v>
      </c>
      <c r="I32" s="62" t="s">
        <v>648</v>
      </c>
      <c r="J32" s="63" t="s">
        <v>649</v>
      </c>
      <c r="K32" s="64">
        <v>43167</v>
      </c>
      <c r="L32" s="65">
        <v>43189</v>
      </c>
      <c r="M32" s="72"/>
      <c r="N32" s="66" t="s">
        <v>650</v>
      </c>
      <c r="O32" s="53"/>
      <c r="P32" s="50"/>
      <c r="Q32" s="54"/>
      <c r="R32" s="46"/>
      <c r="S32" s="47"/>
      <c r="T32" s="47"/>
    </row>
    <row r="33" spans="2:20" s="48" customFormat="1" ht="96.75" hidden="1" customHeight="1" x14ac:dyDescent="0.2">
      <c r="B33" s="49">
        <v>22</v>
      </c>
      <c r="C33" s="61" t="s">
        <v>651</v>
      </c>
      <c r="D33" s="51" t="s">
        <v>526</v>
      </c>
      <c r="E33" s="51" t="s">
        <v>568</v>
      </c>
      <c r="F33" s="51" t="s">
        <v>652</v>
      </c>
      <c r="G33" s="59" t="s">
        <v>651</v>
      </c>
      <c r="H33" s="51" t="s">
        <v>586</v>
      </c>
      <c r="I33" s="51" t="s">
        <v>653</v>
      </c>
      <c r="J33" s="57" t="s">
        <v>593</v>
      </c>
      <c r="K33" s="41">
        <v>43167</v>
      </c>
      <c r="L33" s="58">
        <v>43189</v>
      </c>
      <c r="M33" s="53"/>
      <c r="N33" s="54"/>
      <c r="O33" s="53"/>
      <c r="P33" s="50"/>
      <c r="Q33" s="54"/>
      <c r="R33" s="46"/>
      <c r="S33" s="47"/>
      <c r="T33" s="47"/>
    </row>
    <row r="34" spans="2:20" s="48" customFormat="1" ht="96.75" hidden="1" customHeight="1" x14ac:dyDescent="0.2">
      <c r="B34" s="49">
        <v>23</v>
      </c>
      <c r="C34" s="61" t="s">
        <v>654</v>
      </c>
      <c r="D34" s="51" t="s">
        <v>526</v>
      </c>
      <c r="E34" s="51" t="s">
        <v>568</v>
      </c>
      <c r="F34" s="51" t="s">
        <v>655</v>
      </c>
      <c r="G34" s="59" t="s">
        <v>654</v>
      </c>
      <c r="H34" s="51" t="s">
        <v>589</v>
      </c>
      <c r="I34" s="51" t="s">
        <v>656</v>
      </c>
      <c r="J34" s="57" t="s">
        <v>657</v>
      </c>
      <c r="K34" s="41">
        <v>43374</v>
      </c>
      <c r="L34" s="73">
        <v>43434</v>
      </c>
      <c r="M34" s="53"/>
      <c r="N34" s="54"/>
      <c r="O34" s="53"/>
      <c r="P34" s="50"/>
      <c r="Q34" s="54"/>
      <c r="R34" s="46"/>
      <c r="S34" s="47"/>
      <c r="T34" s="47"/>
    </row>
    <row r="35" spans="2:20" s="48" customFormat="1" ht="96.75" customHeight="1" x14ac:dyDescent="0.2">
      <c r="B35" s="49">
        <v>24</v>
      </c>
      <c r="C35" s="61" t="s">
        <v>658</v>
      </c>
      <c r="D35" s="51" t="s">
        <v>526</v>
      </c>
      <c r="E35" s="51" t="s">
        <v>568</v>
      </c>
      <c r="F35" s="51" t="s">
        <v>659</v>
      </c>
      <c r="G35" s="59" t="s">
        <v>658</v>
      </c>
      <c r="H35" s="51" t="s">
        <v>589</v>
      </c>
      <c r="I35" s="51" t="s">
        <v>660</v>
      </c>
      <c r="J35" s="50" t="s">
        <v>641</v>
      </c>
      <c r="K35" s="41">
        <v>43167</v>
      </c>
      <c r="L35" s="58">
        <v>43311</v>
      </c>
      <c r="M35" s="53"/>
      <c r="N35" s="54"/>
      <c r="O35" s="53"/>
      <c r="P35" s="50"/>
      <c r="Q35" s="54"/>
      <c r="R35" s="46"/>
      <c r="S35" s="47"/>
      <c r="T35" s="47"/>
    </row>
    <row r="36" spans="2:20" s="48" customFormat="1" ht="195.75" hidden="1" customHeight="1" x14ac:dyDescent="0.2">
      <c r="B36" s="49">
        <v>25</v>
      </c>
      <c r="C36" s="61" t="s">
        <v>661</v>
      </c>
      <c r="D36" s="51" t="s">
        <v>526</v>
      </c>
      <c r="E36" s="51" t="s">
        <v>556</v>
      </c>
      <c r="F36" s="51" t="s">
        <v>662</v>
      </c>
      <c r="G36" s="59" t="s">
        <v>663</v>
      </c>
      <c r="H36" s="51" t="s">
        <v>589</v>
      </c>
      <c r="I36" s="51" t="s">
        <v>664</v>
      </c>
      <c r="J36" s="57" t="s">
        <v>637</v>
      </c>
      <c r="K36" s="41">
        <v>43167</v>
      </c>
      <c r="L36" s="54"/>
      <c r="M36" s="53"/>
      <c r="N36" s="54"/>
      <c r="O36" s="53"/>
      <c r="P36" s="50"/>
      <c r="Q36" s="54"/>
      <c r="R36" s="46"/>
      <c r="S36" s="47"/>
      <c r="T36" s="47"/>
    </row>
    <row r="37" spans="2:20" s="48" customFormat="1" ht="96.75" customHeight="1" x14ac:dyDescent="0.2">
      <c r="B37" s="49">
        <v>26</v>
      </c>
      <c r="C37" s="61" t="s">
        <v>372</v>
      </c>
      <c r="D37" s="51" t="s">
        <v>526</v>
      </c>
      <c r="E37" s="51" t="s">
        <v>556</v>
      </c>
      <c r="F37" s="51" t="s">
        <v>665</v>
      </c>
      <c r="G37" s="59" t="s">
        <v>372</v>
      </c>
      <c r="H37" s="51" t="s">
        <v>589</v>
      </c>
      <c r="I37" s="51" t="s">
        <v>666</v>
      </c>
      <c r="J37" s="50" t="s">
        <v>667</v>
      </c>
      <c r="K37" s="41">
        <v>43167</v>
      </c>
      <c r="L37" s="73">
        <v>43190</v>
      </c>
      <c r="M37" s="53"/>
      <c r="N37" s="54"/>
      <c r="O37" s="53"/>
      <c r="P37" s="50"/>
      <c r="Q37" s="54"/>
      <c r="R37" s="46"/>
      <c r="S37" s="47"/>
      <c r="T37" s="47"/>
    </row>
    <row r="38" spans="2:20" s="48" customFormat="1" ht="96.75" hidden="1" customHeight="1" x14ac:dyDescent="0.2">
      <c r="B38" s="49">
        <v>27</v>
      </c>
      <c r="C38" s="61" t="s">
        <v>668</v>
      </c>
      <c r="D38" s="51" t="s">
        <v>526</v>
      </c>
      <c r="E38" s="51" t="s">
        <v>556</v>
      </c>
      <c r="F38" s="51" t="s">
        <v>669</v>
      </c>
      <c r="G38" s="59" t="s">
        <v>668</v>
      </c>
      <c r="H38" s="51" t="s">
        <v>589</v>
      </c>
      <c r="I38" s="51" t="s">
        <v>670</v>
      </c>
      <c r="J38" s="50" t="s">
        <v>671</v>
      </c>
      <c r="K38" s="41">
        <v>43167</v>
      </c>
      <c r="L38" s="58">
        <v>42885</v>
      </c>
      <c r="M38" s="53"/>
      <c r="N38" s="54"/>
      <c r="O38" s="53"/>
      <c r="P38" s="50"/>
      <c r="Q38" s="54"/>
      <c r="R38" s="46"/>
      <c r="S38" s="47"/>
      <c r="T38" s="47"/>
    </row>
    <row r="39" spans="2:20" s="33" customFormat="1" ht="41.25" customHeight="1" thickBot="1" x14ac:dyDescent="0.25">
      <c r="B39" s="74"/>
      <c r="C39" s="75"/>
      <c r="D39" s="76"/>
      <c r="E39" s="76"/>
      <c r="F39" s="77"/>
      <c r="G39" s="77"/>
      <c r="H39" s="78"/>
      <c r="I39" s="77"/>
      <c r="J39" s="77"/>
      <c r="K39" s="77"/>
      <c r="L39" s="79"/>
      <c r="M39" s="75"/>
      <c r="N39" s="79"/>
      <c r="O39" s="75"/>
      <c r="P39" s="77"/>
      <c r="Q39" s="79"/>
      <c r="R39" s="80"/>
      <c r="S39" s="32"/>
      <c r="T39" s="32"/>
    </row>
    <row r="40" spans="2:20" ht="108" customHeight="1" thickBot="1" x14ac:dyDescent="0.25">
      <c r="B40" s="848" t="s">
        <v>672</v>
      </c>
      <c r="C40" s="849"/>
      <c r="D40" s="849"/>
      <c r="E40" s="849"/>
      <c r="F40" s="849"/>
      <c r="G40" s="849"/>
      <c r="H40" s="849"/>
      <c r="I40" s="849"/>
      <c r="J40" s="849"/>
      <c r="K40" s="849"/>
      <c r="L40" s="849"/>
      <c r="M40" s="849"/>
      <c r="N40" s="849"/>
      <c r="O40" s="849"/>
      <c r="P40" s="849"/>
      <c r="Q40" s="850"/>
      <c r="R40" s="80"/>
    </row>
    <row r="41" spans="2:20" ht="8.25" customHeight="1" x14ac:dyDescent="0.2">
      <c r="B41" s="82"/>
      <c r="C41" s="82"/>
      <c r="G41" s="83"/>
      <c r="H41" s="82"/>
      <c r="I41" s="82"/>
      <c r="J41" s="82"/>
      <c r="K41" s="82"/>
      <c r="L41" s="82"/>
      <c r="M41" s="82"/>
      <c r="N41" s="82"/>
      <c r="O41" s="82"/>
      <c r="P41" s="82"/>
      <c r="Q41" s="82"/>
      <c r="R41" s="80"/>
    </row>
    <row r="42" spans="2:20" x14ac:dyDescent="0.2">
      <c r="G42" s="82"/>
      <c r="H42" s="82"/>
      <c r="I42" s="82"/>
      <c r="J42" s="82"/>
      <c r="K42" s="82"/>
      <c r="L42" s="82"/>
      <c r="M42" s="82"/>
      <c r="N42" s="82"/>
      <c r="O42" s="82"/>
      <c r="P42" s="82"/>
      <c r="Q42" s="82"/>
      <c r="R42" s="80"/>
    </row>
    <row r="43" spans="2:20" x14ac:dyDescent="0.2">
      <c r="G43" s="82"/>
      <c r="H43" s="82"/>
      <c r="I43" s="82"/>
      <c r="J43" s="82"/>
      <c r="K43" s="82"/>
      <c r="L43" s="82"/>
      <c r="M43" s="82"/>
      <c r="N43" s="82"/>
      <c r="O43" s="82"/>
      <c r="P43" s="82"/>
      <c r="Q43" s="82"/>
      <c r="R43" s="80"/>
    </row>
    <row r="44" spans="2:20" x14ac:dyDescent="0.2">
      <c r="G44" s="82"/>
      <c r="H44" s="82"/>
      <c r="I44" s="82"/>
      <c r="J44" s="82"/>
      <c r="K44" s="82"/>
      <c r="L44" s="82"/>
      <c r="M44" s="82"/>
      <c r="N44" s="82"/>
      <c r="O44" s="82"/>
      <c r="P44" s="82"/>
      <c r="Q44" s="82"/>
      <c r="R44" s="80"/>
    </row>
    <row r="45" spans="2:20" x14ac:dyDescent="0.2">
      <c r="G45" s="82"/>
      <c r="H45" s="82"/>
      <c r="I45" s="82"/>
      <c r="J45" s="82"/>
      <c r="K45" s="82"/>
      <c r="L45" s="82"/>
      <c r="M45" s="82"/>
      <c r="N45" s="82"/>
      <c r="O45" s="82"/>
      <c r="P45" s="82"/>
      <c r="Q45" s="82"/>
      <c r="R45" s="80"/>
    </row>
    <row r="46" spans="2:20" x14ac:dyDescent="0.2">
      <c r="G46" s="82"/>
      <c r="H46" s="82"/>
      <c r="I46" s="82"/>
      <c r="J46" s="82"/>
      <c r="K46" s="82"/>
      <c r="L46" s="82"/>
      <c r="M46" s="82"/>
      <c r="N46" s="82"/>
      <c r="O46" s="82"/>
      <c r="P46" s="82"/>
      <c r="Q46" s="82"/>
      <c r="R46" s="80"/>
    </row>
    <row r="47" spans="2:20" x14ac:dyDescent="0.2">
      <c r="G47" s="82"/>
      <c r="H47" s="82"/>
      <c r="I47" s="82"/>
      <c r="J47" s="82"/>
      <c r="K47" s="82"/>
      <c r="L47" s="82"/>
      <c r="M47" s="82"/>
      <c r="N47" s="82"/>
      <c r="O47" s="82"/>
      <c r="P47" s="82"/>
      <c r="Q47" s="82"/>
      <c r="R47" s="80"/>
    </row>
    <row r="48" spans="2:20" x14ac:dyDescent="0.2">
      <c r="G48" s="82"/>
      <c r="H48" s="82"/>
      <c r="I48" s="82"/>
      <c r="J48" s="82"/>
      <c r="K48" s="82"/>
      <c r="L48" s="82"/>
      <c r="M48" s="82"/>
      <c r="N48" s="82"/>
      <c r="O48" s="82"/>
      <c r="P48" s="82"/>
      <c r="Q48" s="82"/>
      <c r="R48" s="80"/>
    </row>
    <row r="49" spans="7:18" x14ac:dyDescent="0.2">
      <c r="G49" s="82"/>
      <c r="H49" s="82"/>
      <c r="I49" s="82"/>
      <c r="J49" s="82"/>
      <c r="K49" s="82"/>
      <c r="L49" s="82"/>
      <c r="M49" s="82"/>
      <c r="N49" s="82"/>
      <c r="O49" s="82"/>
      <c r="P49" s="82"/>
      <c r="Q49" s="82"/>
      <c r="R49" s="80"/>
    </row>
    <row r="50" spans="7:18" x14ac:dyDescent="0.2">
      <c r="G50" s="82"/>
      <c r="H50" s="82"/>
      <c r="I50" s="82"/>
      <c r="J50" s="82"/>
      <c r="K50" s="82"/>
      <c r="L50" s="82"/>
      <c r="M50" s="82"/>
      <c r="N50" s="82"/>
      <c r="O50" s="82"/>
      <c r="P50" s="82"/>
      <c r="Q50" s="82"/>
      <c r="R50" s="80"/>
    </row>
    <row r="51" spans="7:18" x14ac:dyDescent="0.2">
      <c r="G51" s="82"/>
      <c r="H51" s="82"/>
      <c r="I51" s="82"/>
      <c r="J51" s="82"/>
      <c r="K51" s="82"/>
      <c r="L51" s="82"/>
      <c r="M51" s="82"/>
      <c r="N51" s="82"/>
      <c r="O51" s="82"/>
      <c r="P51" s="82"/>
      <c r="Q51" s="82"/>
      <c r="R51" s="80"/>
    </row>
    <row r="52" spans="7:18" x14ac:dyDescent="0.2">
      <c r="G52" s="82"/>
      <c r="H52" s="82"/>
      <c r="I52" s="82"/>
      <c r="J52" s="82"/>
      <c r="K52" s="82"/>
      <c r="L52" s="82"/>
      <c r="M52" s="82"/>
      <c r="N52" s="82"/>
      <c r="O52" s="82"/>
      <c r="P52" s="82"/>
      <c r="Q52" s="82"/>
      <c r="R52" s="80"/>
    </row>
    <row r="53" spans="7:18" x14ac:dyDescent="0.2">
      <c r="G53" s="82"/>
      <c r="H53" s="82"/>
      <c r="I53" s="82"/>
      <c r="J53" s="82"/>
      <c r="K53" s="82"/>
      <c r="L53" s="82"/>
      <c r="M53" s="82"/>
      <c r="N53" s="82"/>
      <c r="O53" s="82"/>
      <c r="P53" s="82"/>
      <c r="Q53" s="82"/>
      <c r="R53" s="80"/>
    </row>
    <row r="54" spans="7:18" x14ac:dyDescent="0.2">
      <c r="G54" s="82"/>
      <c r="H54" s="82"/>
      <c r="I54" s="82"/>
      <c r="J54" s="82"/>
      <c r="K54" s="82"/>
      <c r="L54" s="82"/>
      <c r="M54" s="82"/>
      <c r="N54" s="82"/>
      <c r="O54" s="82"/>
      <c r="P54" s="82"/>
      <c r="Q54" s="82"/>
      <c r="R54" s="80"/>
    </row>
    <row r="55" spans="7:18" x14ac:dyDescent="0.2">
      <c r="G55" s="82"/>
      <c r="H55" s="82"/>
      <c r="I55" s="82"/>
      <c r="J55" s="82"/>
      <c r="K55" s="82"/>
      <c r="L55" s="82"/>
      <c r="M55" s="82"/>
      <c r="N55" s="82"/>
      <c r="O55" s="82"/>
      <c r="P55" s="82"/>
      <c r="Q55" s="82"/>
      <c r="R55" s="80"/>
    </row>
    <row r="56" spans="7:18" x14ac:dyDescent="0.2">
      <c r="G56" s="82"/>
      <c r="H56" s="82"/>
      <c r="I56" s="82"/>
      <c r="J56" s="82"/>
      <c r="K56" s="82"/>
      <c r="L56" s="82"/>
      <c r="M56" s="82"/>
      <c r="N56" s="82"/>
      <c r="O56" s="82"/>
      <c r="P56" s="82"/>
      <c r="Q56" s="82"/>
      <c r="R56" s="80"/>
    </row>
    <row r="57" spans="7:18" x14ac:dyDescent="0.2">
      <c r="G57" s="82"/>
      <c r="H57" s="82"/>
      <c r="I57" s="82"/>
      <c r="J57" s="82"/>
      <c r="K57" s="82"/>
      <c r="L57" s="82"/>
      <c r="M57" s="82"/>
      <c r="N57" s="82"/>
      <c r="O57" s="82"/>
      <c r="P57" s="82"/>
      <c r="Q57" s="82"/>
      <c r="R57" s="80"/>
    </row>
    <row r="58" spans="7:18" x14ac:dyDescent="0.2">
      <c r="G58" s="82"/>
      <c r="H58" s="82"/>
      <c r="I58" s="82"/>
      <c r="J58" s="82"/>
      <c r="K58" s="82"/>
      <c r="L58" s="82"/>
      <c r="M58" s="82"/>
      <c r="N58" s="82"/>
      <c r="O58" s="82"/>
      <c r="P58" s="82"/>
      <c r="Q58" s="82"/>
      <c r="R58" s="80"/>
    </row>
    <row r="59" spans="7:18" x14ac:dyDescent="0.2">
      <c r="G59" s="82"/>
      <c r="H59" s="82"/>
      <c r="I59" s="82"/>
      <c r="J59" s="82"/>
      <c r="K59" s="82"/>
      <c r="L59" s="82"/>
      <c r="M59" s="82"/>
      <c r="N59" s="82"/>
      <c r="O59" s="82"/>
      <c r="P59" s="82"/>
      <c r="Q59" s="82"/>
      <c r="R59" s="80"/>
    </row>
    <row r="60" spans="7:18" x14ac:dyDescent="0.2">
      <c r="G60" s="82"/>
      <c r="H60" s="82"/>
      <c r="I60" s="82"/>
      <c r="J60" s="82"/>
      <c r="K60" s="82"/>
      <c r="L60" s="82"/>
      <c r="M60" s="82"/>
      <c r="N60" s="82"/>
      <c r="O60" s="82"/>
      <c r="P60" s="82"/>
      <c r="Q60" s="82"/>
      <c r="R60" s="80"/>
    </row>
    <row r="61" spans="7:18" x14ac:dyDescent="0.2">
      <c r="G61" s="82"/>
      <c r="H61" s="82"/>
      <c r="I61" s="82"/>
      <c r="J61" s="82"/>
      <c r="K61" s="82"/>
      <c r="L61" s="82"/>
      <c r="M61" s="82"/>
      <c r="N61" s="82"/>
      <c r="O61" s="82"/>
      <c r="P61" s="82"/>
      <c r="Q61" s="82"/>
      <c r="R61" s="80"/>
    </row>
    <row r="62" spans="7:18" x14ac:dyDescent="0.2">
      <c r="G62" s="82"/>
      <c r="H62" s="82"/>
      <c r="I62" s="82"/>
      <c r="J62" s="82"/>
      <c r="K62" s="82"/>
      <c r="L62" s="82"/>
      <c r="M62" s="82"/>
      <c r="N62" s="82"/>
      <c r="O62" s="82"/>
      <c r="P62" s="82"/>
      <c r="Q62" s="82"/>
      <c r="R62" s="80"/>
    </row>
    <row r="63" spans="7:18" x14ac:dyDescent="0.2">
      <c r="G63" s="82"/>
      <c r="H63" s="82"/>
      <c r="I63" s="82"/>
      <c r="J63" s="82"/>
      <c r="K63" s="82"/>
      <c r="L63" s="82"/>
      <c r="M63" s="82"/>
      <c r="N63" s="82"/>
      <c r="O63" s="82"/>
      <c r="P63" s="82"/>
      <c r="Q63" s="84"/>
      <c r="R63" s="80"/>
    </row>
    <row r="64" spans="7:18" x14ac:dyDescent="0.2">
      <c r="G64" s="82"/>
      <c r="H64" s="82"/>
      <c r="I64" s="82"/>
      <c r="J64" s="82"/>
      <c r="K64" s="82"/>
      <c r="L64" s="82"/>
      <c r="M64" s="82"/>
      <c r="N64" s="82"/>
      <c r="O64" s="82"/>
      <c r="P64" s="82"/>
      <c r="Q64" s="84"/>
      <c r="R64" s="80"/>
    </row>
    <row r="65" spans="7:18" x14ac:dyDescent="0.2">
      <c r="G65" s="82"/>
      <c r="H65" s="82"/>
      <c r="I65" s="82"/>
      <c r="J65" s="82"/>
      <c r="K65" s="82"/>
      <c r="L65" s="82"/>
      <c r="M65" s="82"/>
      <c r="N65" s="82"/>
      <c r="O65" s="82"/>
      <c r="P65" s="82"/>
      <c r="Q65" s="82"/>
      <c r="R65" s="80"/>
    </row>
    <row r="66" spans="7:18" x14ac:dyDescent="0.2">
      <c r="G66" s="82"/>
      <c r="H66" s="82"/>
      <c r="I66" s="82"/>
      <c r="J66" s="82"/>
      <c r="K66" s="82"/>
      <c r="L66" s="82"/>
      <c r="M66" s="82"/>
      <c r="N66" s="82"/>
      <c r="O66" s="82"/>
      <c r="P66" s="82"/>
      <c r="Q66" s="82"/>
      <c r="R66" s="80"/>
    </row>
    <row r="67" spans="7:18" x14ac:dyDescent="0.2">
      <c r="G67" s="82"/>
      <c r="H67" s="82"/>
      <c r="I67" s="82"/>
      <c r="J67" s="82"/>
      <c r="K67" s="82"/>
      <c r="L67" s="82"/>
      <c r="M67" s="82"/>
      <c r="N67" s="82"/>
      <c r="O67" s="82"/>
      <c r="P67" s="82"/>
      <c r="Q67" s="82"/>
      <c r="R67" s="80"/>
    </row>
    <row r="68" spans="7:18" x14ac:dyDescent="0.2">
      <c r="G68" s="82"/>
      <c r="H68" s="82"/>
      <c r="I68" s="82"/>
      <c r="J68" s="82"/>
      <c r="K68" s="82"/>
      <c r="L68" s="82"/>
      <c r="M68" s="82"/>
      <c r="N68" s="82"/>
      <c r="O68" s="82"/>
      <c r="P68" s="82"/>
      <c r="Q68" s="82"/>
      <c r="R68" s="80"/>
    </row>
    <row r="69" spans="7:18" x14ac:dyDescent="0.2">
      <c r="G69" s="82"/>
      <c r="H69" s="82"/>
      <c r="I69" s="82"/>
      <c r="J69" s="82"/>
      <c r="K69" s="82"/>
      <c r="L69" s="82"/>
      <c r="M69" s="82"/>
      <c r="N69" s="82"/>
      <c r="O69" s="82"/>
      <c r="P69" s="82"/>
      <c r="Q69" s="82"/>
      <c r="R69" s="80"/>
    </row>
    <row r="70" spans="7:18" x14ac:dyDescent="0.2">
      <c r="G70" s="82"/>
      <c r="H70" s="82"/>
      <c r="I70" s="82"/>
      <c r="J70" s="82"/>
      <c r="K70" s="82"/>
      <c r="L70" s="82"/>
      <c r="M70" s="82"/>
      <c r="N70" s="82"/>
      <c r="O70" s="82"/>
      <c r="P70" s="82"/>
      <c r="Q70" s="82"/>
      <c r="R70" s="80"/>
    </row>
    <row r="71" spans="7:18" x14ac:dyDescent="0.2">
      <c r="G71" s="82"/>
      <c r="H71" s="82"/>
      <c r="I71" s="82"/>
      <c r="J71" s="82"/>
      <c r="K71" s="82"/>
      <c r="L71" s="82"/>
      <c r="M71" s="82"/>
      <c r="N71" s="82"/>
      <c r="O71" s="82"/>
      <c r="P71" s="82"/>
      <c r="Q71" s="82"/>
      <c r="R71" s="80"/>
    </row>
    <row r="72" spans="7:18" x14ac:dyDescent="0.2">
      <c r="G72" s="82"/>
      <c r="H72" s="82"/>
      <c r="I72" s="82"/>
      <c r="J72" s="82"/>
      <c r="K72" s="82"/>
      <c r="L72" s="82"/>
      <c r="M72" s="82"/>
      <c r="N72" s="82"/>
      <c r="O72" s="82"/>
      <c r="P72" s="82"/>
      <c r="Q72" s="82"/>
      <c r="R72" s="80"/>
    </row>
    <row r="73" spans="7:18" x14ac:dyDescent="0.2">
      <c r="G73" s="82"/>
      <c r="H73" s="82"/>
      <c r="I73" s="82"/>
      <c r="J73" s="82"/>
      <c r="K73" s="82"/>
      <c r="L73" s="82"/>
      <c r="M73" s="82"/>
      <c r="N73" s="82"/>
      <c r="O73" s="82"/>
      <c r="P73" s="82"/>
      <c r="Q73" s="82"/>
      <c r="R73" s="80"/>
    </row>
    <row r="74" spans="7:18" x14ac:dyDescent="0.2">
      <c r="G74" s="82"/>
      <c r="H74" s="82"/>
      <c r="I74" s="82"/>
      <c r="J74" s="82"/>
      <c r="K74" s="82"/>
      <c r="L74" s="82"/>
      <c r="M74" s="82"/>
      <c r="N74" s="82"/>
      <c r="O74" s="82"/>
      <c r="P74" s="82"/>
      <c r="Q74" s="82"/>
      <c r="R74" s="80"/>
    </row>
    <row r="75" spans="7:18" x14ac:dyDescent="0.2">
      <c r="G75" s="82"/>
      <c r="H75" s="82"/>
      <c r="I75" s="82"/>
      <c r="J75" s="82"/>
      <c r="K75" s="82"/>
      <c r="L75" s="82"/>
      <c r="M75" s="82"/>
      <c r="N75" s="82"/>
      <c r="O75" s="82"/>
      <c r="P75" s="82"/>
      <c r="Q75" s="82"/>
      <c r="R75" s="80"/>
    </row>
    <row r="76" spans="7:18" x14ac:dyDescent="0.2">
      <c r="G76" s="82"/>
      <c r="H76" s="82"/>
      <c r="I76" s="82"/>
      <c r="J76" s="82"/>
      <c r="K76" s="82"/>
      <c r="L76" s="82"/>
      <c r="M76" s="82"/>
      <c r="N76" s="82"/>
      <c r="O76" s="82"/>
      <c r="P76" s="82"/>
      <c r="Q76" s="82"/>
      <c r="R76" s="80"/>
    </row>
    <row r="77" spans="7:18" x14ac:dyDescent="0.2">
      <c r="G77" s="82"/>
      <c r="H77" s="82"/>
      <c r="I77" s="82"/>
      <c r="J77" s="82"/>
      <c r="K77" s="82"/>
      <c r="L77" s="82"/>
      <c r="M77" s="82"/>
      <c r="N77" s="82"/>
      <c r="O77" s="82"/>
      <c r="P77" s="82"/>
      <c r="Q77" s="82"/>
      <c r="R77" s="80"/>
    </row>
    <row r="78" spans="7:18" x14ac:dyDescent="0.2">
      <c r="G78" s="82"/>
      <c r="H78" s="82"/>
      <c r="I78" s="82"/>
      <c r="J78" s="82"/>
      <c r="K78" s="82"/>
      <c r="L78" s="82"/>
      <c r="M78" s="82"/>
      <c r="N78" s="82"/>
      <c r="O78" s="82"/>
      <c r="P78" s="82"/>
      <c r="Q78" s="82"/>
      <c r="R78" s="80"/>
    </row>
    <row r="79" spans="7:18" x14ac:dyDescent="0.2">
      <c r="G79" s="82"/>
      <c r="H79" s="82"/>
      <c r="I79" s="82"/>
      <c r="J79" s="82"/>
      <c r="K79" s="82"/>
      <c r="L79" s="82"/>
      <c r="M79" s="82"/>
      <c r="N79" s="82"/>
      <c r="O79" s="82"/>
      <c r="P79" s="82"/>
      <c r="Q79" s="82"/>
      <c r="R79" s="80"/>
    </row>
    <row r="80" spans="7:18" x14ac:dyDescent="0.2">
      <c r="G80" s="82"/>
      <c r="H80" s="82"/>
      <c r="I80" s="82"/>
      <c r="J80" s="82"/>
      <c r="K80" s="82"/>
      <c r="L80" s="82"/>
      <c r="M80" s="82"/>
      <c r="N80" s="82"/>
      <c r="O80" s="82"/>
      <c r="P80" s="82"/>
      <c r="Q80" s="82"/>
      <c r="R80" s="80"/>
    </row>
    <row r="81" spans="7:18" x14ac:dyDescent="0.2">
      <c r="G81" s="82"/>
      <c r="H81" s="82"/>
      <c r="I81" s="82"/>
      <c r="J81" s="82"/>
      <c r="K81" s="82"/>
      <c r="L81" s="82"/>
      <c r="M81" s="82"/>
      <c r="N81" s="82"/>
      <c r="O81" s="82"/>
      <c r="P81" s="82"/>
      <c r="Q81" s="82"/>
      <c r="R81" s="80"/>
    </row>
    <row r="82" spans="7:18" x14ac:dyDescent="0.2">
      <c r="G82" s="82"/>
      <c r="H82" s="82"/>
      <c r="I82" s="82"/>
      <c r="J82" s="82"/>
      <c r="K82" s="82"/>
      <c r="L82" s="82"/>
      <c r="M82" s="82"/>
      <c r="N82" s="82"/>
      <c r="O82" s="82"/>
      <c r="P82" s="82"/>
      <c r="Q82" s="82"/>
      <c r="R82" s="80"/>
    </row>
    <row r="83" spans="7:18" x14ac:dyDescent="0.2">
      <c r="G83" s="82"/>
      <c r="H83" s="82"/>
      <c r="I83" s="82"/>
      <c r="J83" s="82"/>
      <c r="K83" s="82"/>
      <c r="L83" s="82"/>
      <c r="M83" s="82"/>
      <c r="N83" s="82"/>
      <c r="O83" s="82"/>
      <c r="P83" s="82"/>
      <c r="Q83" s="82"/>
      <c r="R83" s="80"/>
    </row>
    <row r="84" spans="7:18" x14ac:dyDescent="0.2">
      <c r="G84" s="82"/>
      <c r="H84" s="82"/>
      <c r="I84" s="82"/>
      <c r="J84" s="82"/>
      <c r="K84" s="82"/>
      <c r="L84" s="82"/>
      <c r="M84" s="82"/>
      <c r="N84" s="82"/>
      <c r="O84" s="82"/>
      <c r="P84" s="82"/>
      <c r="Q84" s="82"/>
      <c r="R84" s="80"/>
    </row>
    <row r="85" spans="7:18" x14ac:dyDescent="0.2">
      <c r="G85" s="82"/>
      <c r="H85" s="82"/>
      <c r="I85" s="82"/>
      <c r="J85" s="82"/>
      <c r="K85" s="82"/>
      <c r="L85" s="82"/>
      <c r="M85" s="82"/>
      <c r="N85" s="82"/>
      <c r="O85" s="82"/>
      <c r="P85" s="82"/>
      <c r="Q85" s="82"/>
      <c r="R85" s="80"/>
    </row>
    <row r="86" spans="7:18" x14ac:dyDescent="0.2">
      <c r="G86" s="82"/>
      <c r="H86" s="82"/>
      <c r="I86" s="82"/>
      <c r="J86" s="82"/>
      <c r="K86" s="82"/>
      <c r="L86" s="82"/>
      <c r="M86" s="82"/>
      <c r="N86" s="82"/>
      <c r="O86" s="82"/>
      <c r="P86" s="82"/>
      <c r="Q86" s="82"/>
      <c r="R86" s="80"/>
    </row>
    <row r="87" spans="7:18" x14ac:dyDescent="0.2">
      <c r="G87" s="82"/>
      <c r="H87" s="82"/>
      <c r="I87" s="82"/>
      <c r="J87" s="82"/>
      <c r="K87" s="82"/>
      <c r="L87" s="82"/>
      <c r="M87" s="82"/>
      <c r="N87" s="82"/>
      <c r="O87" s="82"/>
      <c r="P87" s="82"/>
      <c r="Q87" s="82"/>
      <c r="R87" s="80"/>
    </row>
    <row r="88" spans="7:18" x14ac:dyDescent="0.2">
      <c r="G88" s="82"/>
      <c r="H88" s="82"/>
      <c r="I88" s="82"/>
      <c r="J88" s="82"/>
      <c r="K88" s="82"/>
      <c r="L88" s="82"/>
      <c r="M88" s="82"/>
      <c r="N88" s="82"/>
      <c r="O88" s="82"/>
      <c r="P88" s="82"/>
      <c r="Q88" s="82"/>
      <c r="R88" s="80"/>
    </row>
    <row r="89" spans="7:18" x14ac:dyDescent="0.2">
      <c r="G89" s="82"/>
      <c r="H89" s="82"/>
      <c r="I89" s="82"/>
      <c r="J89" s="82"/>
      <c r="K89" s="82"/>
      <c r="L89" s="82"/>
      <c r="M89" s="82"/>
      <c r="N89" s="82"/>
      <c r="O89" s="82"/>
      <c r="P89" s="82"/>
      <c r="Q89" s="82"/>
      <c r="R89" s="80"/>
    </row>
    <row r="90" spans="7:18" x14ac:dyDescent="0.2">
      <c r="G90" s="82"/>
      <c r="H90" s="82"/>
      <c r="I90" s="82"/>
      <c r="J90" s="82"/>
      <c r="K90" s="82"/>
      <c r="L90" s="82"/>
      <c r="M90" s="82"/>
      <c r="N90" s="82"/>
      <c r="O90" s="82"/>
      <c r="P90" s="82"/>
      <c r="Q90" s="82"/>
      <c r="R90" s="80"/>
    </row>
    <row r="91" spans="7:18" x14ac:dyDescent="0.2">
      <c r="G91" s="82"/>
      <c r="H91" s="82"/>
      <c r="I91" s="82"/>
      <c r="J91" s="82"/>
      <c r="K91" s="82"/>
      <c r="L91" s="82"/>
      <c r="M91" s="82"/>
      <c r="N91" s="82"/>
      <c r="O91" s="82"/>
      <c r="P91" s="82"/>
      <c r="Q91" s="82"/>
      <c r="R91" s="80"/>
    </row>
    <row r="92" spans="7:18" x14ac:dyDescent="0.2">
      <c r="G92" s="82"/>
      <c r="H92" s="82"/>
      <c r="I92" s="82"/>
      <c r="J92" s="82"/>
      <c r="K92" s="82"/>
      <c r="L92" s="82"/>
      <c r="M92" s="82"/>
      <c r="N92" s="82"/>
      <c r="O92" s="82"/>
      <c r="P92" s="82"/>
      <c r="Q92" s="82"/>
      <c r="R92" s="80"/>
    </row>
    <row r="93" spans="7:18" x14ac:dyDescent="0.2">
      <c r="G93" s="82"/>
      <c r="H93" s="82"/>
      <c r="I93" s="82"/>
      <c r="J93" s="82"/>
      <c r="K93" s="82"/>
      <c r="L93" s="82"/>
      <c r="M93" s="82"/>
      <c r="N93" s="82"/>
      <c r="O93" s="82"/>
      <c r="P93" s="82"/>
      <c r="Q93" s="82"/>
      <c r="R93" s="80"/>
    </row>
    <row r="94" spans="7:18" x14ac:dyDescent="0.2">
      <c r="G94" s="82"/>
      <c r="H94" s="82"/>
      <c r="I94" s="82"/>
      <c r="J94" s="82"/>
      <c r="K94" s="82"/>
      <c r="L94" s="82"/>
      <c r="M94" s="82"/>
      <c r="N94" s="82"/>
      <c r="O94" s="82"/>
      <c r="P94" s="82"/>
      <c r="Q94" s="82"/>
      <c r="R94" s="80"/>
    </row>
    <row r="95" spans="7:18" x14ac:dyDescent="0.2">
      <c r="G95" s="82"/>
      <c r="H95" s="82"/>
      <c r="I95" s="82"/>
      <c r="J95" s="82"/>
      <c r="K95" s="82"/>
      <c r="L95" s="82"/>
      <c r="M95" s="82"/>
      <c r="N95" s="82"/>
      <c r="O95" s="82"/>
      <c r="P95" s="82"/>
      <c r="Q95" s="82"/>
      <c r="R95" s="80"/>
    </row>
    <row r="96" spans="7:18" x14ac:dyDescent="0.2">
      <c r="G96" s="82"/>
      <c r="H96" s="82"/>
      <c r="I96" s="82"/>
      <c r="J96" s="82"/>
      <c r="K96" s="82"/>
      <c r="L96" s="82"/>
      <c r="M96" s="82"/>
      <c r="N96" s="82"/>
      <c r="O96" s="82"/>
      <c r="P96" s="82"/>
      <c r="Q96" s="82"/>
      <c r="R96" s="80"/>
    </row>
    <row r="97" spans="7:18" x14ac:dyDescent="0.2">
      <c r="G97" s="82"/>
      <c r="H97" s="82"/>
      <c r="I97" s="82"/>
      <c r="J97" s="82"/>
      <c r="K97" s="82"/>
      <c r="L97" s="82"/>
      <c r="M97" s="82"/>
      <c r="N97" s="82"/>
      <c r="O97" s="82"/>
      <c r="P97" s="82"/>
      <c r="Q97" s="82"/>
      <c r="R97" s="80"/>
    </row>
    <row r="98" spans="7:18" x14ac:dyDescent="0.2">
      <c r="G98" s="82"/>
      <c r="H98" s="82"/>
      <c r="I98" s="82"/>
      <c r="J98" s="82"/>
      <c r="K98" s="82"/>
      <c r="L98" s="82"/>
      <c r="M98" s="82"/>
      <c r="N98" s="82"/>
      <c r="O98" s="82"/>
      <c r="P98" s="82"/>
      <c r="Q98" s="82"/>
      <c r="R98" s="80"/>
    </row>
    <row r="99" spans="7:18" x14ac:dyDescent="0.2">
      <c r="G99" s="82"/>
      <c r="H99" s="82"/>
      <c r="I99" s="82"/>
      <c r="J99" s="82"/>
      <c r="K99" s="82"/>
      <c r="L99" s="82"/>
      <c r="M99" s="82"/>
      <c r="N99" s="82"/>
      <c r="O99" s="82"/>
      <c r="P99" s="82"/>
      <c r="Q99" s="82"/>
      <c r="R99" s="80"/>
    </row>
    <row r="100" spans="7:18" x14ac:dyDescent="0.2">
      <c r="G100" s="82"/>
      <c r="H100" s="82"/>
      <c r="I100" s="82"/>
      <c r="J100" s="82"/>
      <c r="K100" s="82"/>
      <c r="L100" s="82"/>
      <c r="M100" s="82"/>
      <c r="N100" s="82"/>
      <c r="O100" s="82"/>
      <c r="P100" s="82"/>
      <c r="Q100" s="82"/>
      <c r="R100" s="80"/>
    </row>
    <row r="101" spans="7:18" x14ac:dyDescent="0.2">
      <c r="G101" s="82"/>
      <c r="H101" s="82"/>
      <c r="I101" s="82"/>
      <c r="J101" s="82"/>
      <c r="K101" s="82"/>
      <c r="L101" s="82"/>
      <c r="M101" s="82"/>
      <c r="N101" s="82"/>
      <c r="O101" s="82"/>
      <c r="P101" s="82"/>
      <c r="Q101" s="82"/>
      <c r="R101" s="80"/>
    </row>
    <row r="102" spans="7:18" x14ac:dyDescent="0.2">
      <c r="G102" s="82"/>
      <c r="H102" s="82"/>
      <c r="I102" s="82"/>
      <c r="J102" s="82"/>
      <c r="K102" s="82"/>
      <c r="L102" s="82"/>
      <c r="M102" s="82"/>
      <c r="N102" s="82"/>
      <c r="O102" s="82"/>
      <c r="P102" s="82"/>
      <c r="Q102" s="82"/>
      <c r="R102" s="80"/>
    </row>
    <row r="103" spans="7:18" x14ac:dyDescent="0.2">
      <c r="G103" s="82"/>
      <c r="H103" s="82"/>
      <c r="I103" s="82"/>
      <c r="J103" s="82"/>
      <c r="K103" s="82"/>
      <c r="L103" s="82"/>
      <c r="M103" s="82"/>
      <c r="N103" s="82"/>
      <c r="O103" s="82"/>
      <c r="P103" s="82"/>
      <c r="Q103" s="82"/>
      <c r="R103" s="80"/>
    </row>
    <row r="104" spans="7:18" x14ac:dyDescent="0.2">
      <c r="G104" s="82"/>
      <c r="H104" s="82"/>
      <c r="I104" s="82"/>
      <c r="J104" s="82"/>
      <c r="K104" s="82"/>
      <c r="L104" s="82"/>
      <c r="M104" s="82"/>
      <c r="N104" s="82"/>
      <c r="O104" s="82"/>
      <c r="P104" s="82"/>
      <c r="Q104" s="82"/>
      <c r="R104" s="80"/>
    </row>
    <row r="105" spans="7:18" x14ac:dyDescent="0.2">
      <c r="G105" s="82"/>
      <c r="H105" s="82"/>
      <c r="I105" s="82"/>
      <c r="J105" s="82"/>
      <c r="K105" s="82"/>
      <c r="L105" s="82"/>
      <c r="M105" s="82"/>
      <c r="N105" s="82"/>
      <c r="O105" s="82"/>
      <c r="P105" s="82"/>
      <c r="Q105" s="82"/>
      <c r="R105" s="80"/>
    </row>
    <row r="106" spans="7:18" x14ac:dyDescent="0.2">
      <c r="G106" s="82"/>
      <c r="H106" s="82"/>
      <c r="I106" s="82"/>
      <c r="J106" s="82"/>
      <c r="K106" s="82"/>
      <c r="L106" s="82"/>
      <c r="M106" s="82"/>
      <c r="N106" s="82"/>
      <c r="O106" s="82"/>
      <c r="P106" s="82"/>
      <c r="Q106" s="82"/>
      <c r="R106" s="80"/>
    </row>
    <row r="107" spans="7:18" x14ac:dyDescent="0.2">
      <c r="G107" s="82"/>
      <c r="H107" s="82"/>
      <c r="I107" s="82"/>
      <c r="J107" s="82"/>
      <c r="K107" s="82"/>
      <c r="L107" s="82"/>
      <c r="M107" s="82"/>
      <c r="N107" s="82"/>
      <c r="O107" s="82"/>
      <c r="P107" s="82"/>
      <c r="Q107" s="82"/>
      <c r="R107" s="80"/>
    </row>
    <row r="108" spans="7:18" x14ac:dyDescent="0.2">
      <c r="G108" s="82"/>
      <c r="H108" s="82"/>
      <c r="I108" s="82"/>
      <c r="J108" s="82"/>
      <c r="K108" s="82"/>
      <c r="L108" s="82"/>
      <c r="M108" s="82"/>
      <c r="N108" s="82"/>
      <c r="O108" s="82"/>
      <c r="P108" s="82"/>
      <c r="Q108" s="82"/>
      <c r="R108" s="80"/>
    </row>
    <row r="109" spans="7:18" x14ac:dyDescent="0.2">
      <c r="G109" s="82"/>
      <c r="H109" s="82"/>
      <c r="I109" s="82"/>
      <c r="J109" s="82"/>
      <c r="K109" s="82"/>
      <c r="L109" s="82"/>
      <c r="M109" s="82"/>
      <c r="N109" s="82"/>
      <c r="O109" s="82"/>
      <c r="P109" s="82"/>
      <c r="Q109" s="82"/>
      <c r="R109" s="80"/>
    </row>
    <row r="110" spans="7:18" x14ac:dyDescent="0.2">
      <c r="G110" s="82"/>
      <c r="H110" s="82"/>
      <c r="I110" s="82"/>
      <c r="J110" s="82"/>
      <c r="K110" s="82"/>
      <c r="L110" s="82"/>
      <c r="M110" s="82"/>
      <c r="N110" s="82"/>
      <c r="O110" s="82"/>
      <c r="P110" s="82"/>
      <c r="Q110" s="82"/>
      <c r="R110" s="80"/>
    </row>
    <row r="111" spans="7:18" x14ac:dyDescent="0.2">
      <c r="G111" s="82"/>
      <c r="H111" s="82"/>
      <c r="I111" s="82"/>
      <c r="J111" s="82"/>
      <c r="K111" s="82"/>
      <c r="L111" s="82"/>
      <c r="M111" s="82"/>
      <c r="N111" s="82"/>
      <c r="O111" s="82"/>
      <c r="P111" s="82"/>
      <c r="Q111" s="82"/>
      <c r="R111" s="80"/>
    </row>
    <row r="112" spans="7:18" x14ac:dyDescent="0.2">
      <c r="G112" s="82"/>
      <c r="H112" s="82"/>
      <c r="I112" s="82"/>
      <c r="J112" s="82"/>
      <c r="K112" s="82"/>
      <c r="L112" s="82"/>
      <c r="M112" s="82"/>
      <c r="N112" s="82"/>
      <c r="O112" s="82"/>
      <c r="P112" s="82"/>
      <c r="Q112" s="82"/>
    </row>
    <row r="113" spans="7:7" x14ac:dyDescent="0.2">
      <c r="G113" s="82"/>
    </row>
  </sheetData>
  <autoFilter ref="B10:Q38" xr:uid="{00000000-0009-0000-0000-000006000000}">
    <filterColumn colId="8">
      <filters>
        <filter val="STPI"/>
        <filter val="STPI_x000a_SG"/>
        <filter val="STPI_x000a_STMVL"/>
        <filter val="TODOS"/>
      </filters>
    </filterColumn>
    <filterColumn colId="11" showButton="0"/>
    <filterColumn colId="13" showButton="0"/>
    <filterColumn colId="14" showButton="0"/>
  </autoFilter>
  <mergeCells count="26">
    <mergeCell ref="B6:Q6"/>
    <mergeCell ref="B2:D5"/>
    <mergeCell ref="E2:Q3"/>
    <mergeCell ref="E4:K4"/>
    <mergeCell ref="L4:Q4"/>
    <mergeCell ref="E5:Q5"/>
    <mergeCell ref="B7:E7"/>
    <mergeCell ref="G7:I7"/>
    <mergeCell ref="J7:M7"/>
    <mergeCell ref="N7:Q7"/>
    <mergeCell ref="B8:E8"/>
    <mergeCell ref="G8:Q8"/>
    <mergeCell ref="O10:Q10"/>
    <mergeCell ref="B40:Q40"/>
    <mergeCell ref="H10:H11"/>
    <mergeCell ref="I10:I11"/>
    <mergeCell ref="J10:J11"/>
    <mergeCell ref="K10:K11"/>
    <mergeCell ref="L10:L11"/>
    <mergeCell ref="M10:N10"/>
    <mergeCell ref="B10:B11"/>
    <mergeCell ref="C10:C11"/>
    <mergeCell ref="D10:D11"/>
    <mergeCell ref="E10:E11"/>
    <mergeCell ref="F10:F11"/>
    <mergeCell ref="G10:G11"/>
  </mergeCells>
  <dataValidations count="4">
    <dataValidation type="list" allowBlank="1" showInputMessage="1" showErrorMessage="1" sqref="P12:P39" xr:uid="{00000000-0002-0000-0600-000000000000}">
      <formula1>estado</formula1>
    </dataValidation>
    <dataValidation type="list" allowBlank="1" showInputMessage="1" showErrorMessage="1" sqref="E12:E39" xr:uid="{00000000-0002-0000-0600-000001000000}">
      <formula1>evidencias</formula1>
    </dataValidation>
    <dataValidation type="list" allowBlank="1" showInputMessage="1" showErrorMessage="1" sqref="H12:H39" xr:uid="{00000000-0002-0000-0600-000002000000}">
      <formula1>tipoaccion</formula1>
    </dataValidation>
    <dataValidation type="list" allowBlank="1" showInputMessage="1" showErrorMessage="1" sqref="D12:D39" xr:uid="{00000000-0002-0000-0600-000003000000}">
      <formula1>origen</formula1>
    </dataValidation>
  </dataValidations>
  <printOptions horizontalCentered="1"/>
  <pageMargins left="0.25" right="0.25" top="0.75" bottom="0.75" header="0.3" footer="0.3"/>
  <pageSetup scale="50" orientation="landscape" horizontalDpi="1200" verticalDpi="1200" r:id="rId1"/>
  <headerFooter>
    <oddFooter>&amp;L&amp;8Calle 26 No. 57-41 Torre 8 Pisos 7-8 CEMSA – C.P. 111321
Pbx: 3779555  - Información: Línea 195
www.umv.gov.co&amp;C&amp;8CMG-FM-004
Página &amp;P de &amp;P</oddFooter>
  </headerFooter>
  <rowBreaks count="2" manualBreakCount="2">
    <brk id="17" max="11" man="1"/>
    <brk id="30" max="11" man="1"/>
  </rowBreaks>
  <colBreaks count="1" manualBreakCount="1">
    <brk id="12" max="40"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37"/>
  <sheetViews>
    <sheetView topLeftCell="A19" workbookViewId="0">
      <selection activeCell="A24" sqref="A24"/>
    </sheetView>
  </sheetViews>
  <sheetFormatPr baseColWidth="10" defaultRowHeight="12.75" x14ac:dyDescent="0.2"/>
  <cols>
    <col min="1" max="1" width="32.5703125" style="187" bestFit="1" customWidth="1"/>
    <col min="2" max="2" width="19" bestFit="1" customWidth="1"/>
  </cols>
  <sheetData>
    <row r="1" spans="1:2" x14ac:dyDescent="0.2">
      <c r="A1"/>
    </row>
    <row r="2" spans="1:2" x14ac:dyDescent="0.2">
      <c r="A2" s="191" t="s">
        <v>1340</v>
      </c>
      <c r="B2" t="s">
        <v>1374</v>
      </c>
    </row>
    <row r="3" spans="1:2" x14ac:dyDescent="0.2">
      <c r="A3"/>
    </row>
    <row r="4" spans="1:2" x14ac:dyDescent="0.2">
      <c r="A4" t="s">
        <v>1375</v>
      </c>
    </row>
    <row r="5" spans="1:2" x14ac:dyDescent="0.2">
      <c r="A5" s="300">
        <v>81</v>
      </c>
    </row>
    <row r="6" spans="1:2" x14ac:dyDescent="0.2">
      <c r="A6"/>
    </row>
    <row r="7" spans="1:2" x14ac:dyDescent="0.2">
      <c r="A7"/>
    </row>
    <row r="8" spans="1:2" x14ac:dyDescent="0.2">
      <c r="A8"/>
    </row>
    <row r="9" spans="1:2" x14ac:dyDescent="0.2">
      <c r="A9"/>
    </row>
    <row r="10" spans="1:2" x14ac:dyDescent="0.2">
      <c r="A10"/>
    </row>
    <row r="11" spans="1:2" x14ac:dyDescent="0.2">
      <c r="A11"/>
    </row>
    <row r="12" spans="1:2" x14ac:dyDescent="0.2">
      <c r="A12"/>
    </row>
    <row r="13" spans="1:2" x14ac:dyDescent="0.2">
      <c r="A13"/>
    </row>
    <row r="14" spans="1:2" x14ac:dyDescent="0.2">
      <c r="A14"/>
    </row>
    <row r="15" spans="1:2" x14ac:dyDescent="0.2">
      <c r="A15"/>
    </row>
    <row r="16" spans="1:2" x14ac:dyDescent="0.2">
      <c r="A16"/>
    </row>
    <row r="17" spans="1:3" x14ac:dyDescent="0.2">
      <c r="A17"/>
    </row>
    <row r="18" spans="1:3" x14ac:dyDescent="0.2">
      <c r="A18"/>
    </row>
    <row r="19" spans="1:3" x14ac:dyDescent="0.2">
      <c r="A19"/>
    </row>
    <row r="20" spans="1:3" x14ac:dyDescent="0.2">
      <c r="A20"/>
    </row>
    <row r="21" spans="1:3" x14ac:dyDescent="0.2">
      <c r="A21"/>
    </row>
    <row r="22" spans="1:3" x14ac:dyDescent="0.2">
      <c r="A22"/>
    </row>
    <row r="26" spans="1:3" x14ac:dyDescent="0.2">
      <c r="A26"/>
    </row>
    <row r="27" spans="1:3" x14ac:dyDescent="0.2">
      <c r="A27" s="191" t="s">
        <v>1340</v>
      </c>
      <c r="B27" t="s">
        <v>1374</v>
      </c>
    </row>
    <row r="29" spans="1:3" x14ac:dyDescent="0.2">
      <c r="A29" s="188" t="s">
        <v>1371</v>
      </c>
      <c r="B29" t="s">
        <v>1375</v>
      </c>
      <c r="C29" s="188"/>
    </row>
    <row r="30" spans="1:3" x14ac:dyDescent="0.2">
      <c r="A30" s="189" t="s">
        <v>1065</v>
      </c>
      <c r="B30" s="190">
        <v>1</v>
      </c>
    </row>
    <row r="31" spans="1:3" x14ac:dyDescent="0.2">
      <c r="A31" s="189" t="s">
        <v>1232</v>
      </c>
      <c r="B31" s="190">
        <v>1</v>
      </c>
    </row>
    <row r="32" spans="1:3" x14ac:dyDescent="0.2">
      <c r="A32" s="189" t="s">
        <v>1227</v>
      </c>
      <c r="B32" s="190">
        <v>3</v>
      </c>
    </row>
    <row r="33" spans="1:2" x14ac:dyDescent="0.2">
      <c r="A33" s="189" t="s">
        <v>1238</v>
      </c>
      <c r="B33" s="190">
        <v>1</v>
      </c>
    </row>
    <row r="34" spans="1:2" x14ac:dyDescent="0.2">
      <c r="A34" s="189" t="s">
        <v>1200</v>
      </c>
      <c r="B34" s="190">
        <v>1</v>
      </c>
    </row>
    <row r="35" spans="1:2" x14ac:dyDescent="0.2">
      <c r="A35" s="189" t="s">
        <v>1256</v>
      </c>
      <c r="B35" s="190">
        <v>1</v>
      </c>
    </row>
    <row r="36" spans="1:2" x14ac:dyDescent="0.2">
      <c r="A36" s="189" t="s">
        <v>1209</v>
      </c>
      <c r="B36" s="190">
        <v>1</v>
      </c>
    </row>
    <row r="37" spans="1:2" x14ac:dyDescent="0.2">
      <c r="A37" s="189" t="s">
        <v>1212</v>
      </c>
      <c r="B37" s="190">
        <v>5</v>
      </c>
    </row>
    <row r="38" spans="1:2" x14ac:dyDescent="0.2">
      <c r="A38" s="189" t="s">
        <v>1124</v>
      </c>
      <c r="B38" s="190">
        <v>1</v>
      </c>
    </row>
    <row r="39" spans="1:2" x14ac:dyDescent="0.2">
      <c r="A39" s="189" t="s">
        <v>1345</v>
      </c>
      <c r="B39" s="190">
        <v>1</v>
      </c>
    </row>
    <row r="40" spans="1:2" x14ac:dyDescent="0.2">
      <c r="A40" s="189" t="s">
        <v>1130</v>
      </c>
      <c r="B40" s="190">
        <v>2</v>
      </c>
    </row>
    <row r="41" spans="1:2" x14ac:dyDescent="0.2">
      <c r="A41" s="189" t="s">
        <v>1111</v>
      </c>
      <c r="B41" s="190">
        <v>1</v>
      </c>
    </row>
    <row r="42" spans="1:2" x14ac:dyDescent="0.2">
      <c r="A42" s="189" t="s">
        <v>1197</v>
      </c>
      <c r="B42" s="190">
        <v>1</v>
      </c>
    </row>
    <row r="43" spans="1:2" x14ac:dyDescent="0.2">
      <c r="A43" s="189" t="s">
        <v>1265</v>
      </c>
      <c r="B43" s="190">
        <v>1</v>
      </c>
    </row>
    <row r="44" spans="1:2" x14ac:dyDescent="0.2">
      <c r="A44" s="189" t="s">
        <v>1028</v>
      </c>
      <c r="B44" s="190">
        <v>2</v>
      </c>
    </row>
    <row r="45" spans="1:2" x14ac:dyDescent="0.2">
      <c r="A45" s="189" t="s">
        <v>1026</v>
      </c>
      <c r="B45" s="190">
        <v>2</v>
      </c>
    </row>
    <row r="46" spans="1:2" x14ac:dyDescent="0.2">
      <c r="A46" s="189" t="s">
        <v>1252</v>
      </c>
      <c r="B46" s="190">
        <v>1</v>
      </c>
    </row>
    <row r="47" spans="1:2" x14ac:dyDescent="0.2">
      <c r="A47" s="189" t="s">
        <v>1335</v>
      </c>
      <c r="B47" s="190">
        <v>2</v>
      </c>
    </row>
    <row r="48" spans="1:2" x14ac:dyDescent="0.2">
      <c r="A48" s="189" t="s">
        <v>1051</v>
      </c>
      <c r="B48" s="190">
        <v>1</v>
      </c>
    </row>
    <row r="49" spans="1:2" x14ac:dyDescent="0.2">
      <c r="A49" s="189" t="s">
        <v>1214</v>
      </c>
      <c r="B49" s="190">
        <v>1</v>
      </c>
    </row>
    <row r="50" spans="1:2" x14ac:dyDescent="0.2">
      <c r="A50" s="189" t="s">
        <v>1030</v>
      </c>
      <c r="B50" s="190">
        <v>1</v>
      </c>
    </row>
    <row r="51" spans="1:2" x14ac:dyDescent="0.2">
      <c r="A51" s="189" t="s">
        <v>1039</v>
      </c>
      <c r="B51" s="190">
        <v>1</v>
      </c>
    </row>
    <row r="52" spans="1:2" x14ac:dyDescent="0.2">
      <c r="A52" s="189" t="s">
        <v>1032</v>
      </c>
      <c r="B52" s="190">
        <v>1</v>
      </c>
    </row>
    <row r="53" spans="1:2" x14ac:dyDescent="0.2">
      <c r="A53" s="189" t="s">
        <v>1302</v>
      </c>
      <c r="B53" s="190">
        <v>1</v>
      </c>
    </row>
    <row r="54" spans="1:2" x14ac:dyDescent="0.2">
      <c r="A54" s="189" t="s">
        <v>1191</v>
      </c>
      <c r="B54" s="190">
        <v>1</v>
      </c>
    </row>
    <row r="55" spans="1:2" x14ac:dyDescent="0.2">
      <c r="A55" s="189" t="s">
        <v>1153</v>
      </c>
      <c r="B55" s="190">
        <v>1</v>
      </c>
    </row>
    <row r="56" spans="1:2" x14ac:dyDescent="0.2">
      <c r="A56" s="189" t="s">
        <v>1221</v>
      </c>
      <c r="B56" s="190">
        <v>1</v>
      </c>
    </row>
    <row r="57" spans="1:2" x14ac:dyDescent="0.2">
      <c r="A57" s="189" t="s">
        <v>1225</v>
      </c>
      <c r="B57" s="190">
        <v>1</v>
      </c>
    </row>
    <row r="58" spans="1:2" x14ac:dyDescent="0.2">
      <c r="A58" s="189" t="s">
        <v>1050</v>
      </c>
      <c r="B58" s="190">
        <v>1</v>
      </c>
    </row>
    <row r="59" spans="1:2" x14ac:dyDescent="0.2">
      <c r="A59" s="189" t="s">
        <v>1343</v>
      </c>
      <c r="B59" s="190">
        <v>1</v>
      </c>
    </row>
    <row r="60" spans="1:2" x14ac:dyDescent="0.2">
      <c r="A60" s="189" t="s">
        <v>1023</v>
      </c>
      <c r="B60" s="190">
        <v>1</v>
      </c>
    </row>
    <row r="61" spans="1:2" x14ac:dyDescent="0.2">
      <c r="A61" s="189" t="s">
        <v>1049</v>
      </c>
      <c r="B61" s="190">
        <v>1</v>
      </c>
    </row>
    <row r="62" spans="1:2" x14ac:dyDescent="0.2">
      <c r="A62" s="189" t="s">
        <v>1372</v>
      </c>
      <c r="B62" s="190"/>
    </row>
    <row r="63" spans="1:2" x14ac:dyDescent="0.2">
      <c r="A63" s="189" t="s">
        <v>1381</v>
      </c>
      <c r="B63" s="190">
        <v>1</v>
      </c>
    </row>
    <row r="64" spans="1:2" x14ac:dyDescent="0.2">
      <c r="A64" s="189" t="s">
        <v>1380</v>
      </c>
      <c r="B64" s="190">
        <v>1</v>
      </c>
    </row>
    <row r="65" spans="1:2" x14ac:dyDescent="0.2">
      <c r="A65" s="189" t="s">
        <v>1379</v>
      </c>
      <c r="B65" s="190">
        <v>1</v>
      </c>
    </row>
    <row r="66" spans="1:2" x14ac:dyDescent="0.2">
      <c r="A66" s="189" t="s">
        <v>1383</v>
      </c>
      <c r="B66" s="190">
        <v>1</v>
      </c>
    </row>
    <row r="67" spans="1:2" x14ac:dyDescent="0.2">
      <c r="A67" s="189" t="s">
        <v>1418</v>
      </c>
      <c r="B67" s="190">
        <v>1</v>
      </c>
    </row>
    <row r="68" spans="1:2" x14ac:dyDescent="0.2">
      <c r="A68" s="189" t="s">
        <v>1386</v>
      </c>
      <c r="B68" s="190">
        <v>13</v>
      </c>
    </row>
    <row r="69" spans="1:2" x14ac:dyDescent="0.2">
      <c r="A69" s="189" t="s">
        <v>1428</v>
      </c>
      <c r="B69" s="190">
        <v>1</v>
      </c>
    </row>
    <row r="70" spans="1:2" x14ac:dyDescent="0.2">
      <c r="A70" s="189" t="s">
        <v>1444</v>
      </c>
      <c r="B70" s="190">
        <v>1</v>
      </c>
    </row>
    <row r="71" spans="1:2" x14ac:dyDescent="0.2">
      <c r="A71" s="189" t="s">
        <v>1456</v>
      </c>
      <c r="B71" s="190">
        <v>1</v>
      </c>
    </row>
    <row r="72" spans="1:2" x14ac:dyDescent="0.2">
      <c r="A72" s="189" t="s">
        <v>1570</v>
      </c>
      <c r="B72" s="190">
        <v>5</v>
      </c>
    </row>
    <row r="73" spans="1:2" x14ac:dyDescent="0.2">
      <c r="A73" s="189" t="s">
        <v>1589</v>
      </c>
      <c r="B73" s="190">
        <v>3</v>
      </c>
    </row>
    <row r="74" spans="1:2" x14ac:dyDescent="0.2">
      <c r="A74" s="189" t="s">
        <v>1556</v>
      </c>
      <c r="B74" s="190">
        <v>1</v>
      </c>
    </row>
    <row r="75" spans="1:2" x14ac:dyDescent="0.2">
      <c r="A75" s="189" t="s">
        <v>1590</v>
      </c>
      <c r="B75" s="190">
        <v>3</v>
      </c>
    </row>
    <row r="76" spans="1:2" x14ac:dyDescent="0.2">
      <c r="A76" s="189" t="s">
        <v>1591</v>
      </c>
      <c r="B76" s="190">
        <v>1</v>
      </c>
    </row>
    <row r="77" spans="1:2" x14ac:dyDescent="0.2">
      <c r="A77" s="189" t="s">
        <v>1593</v>
      </c>
      <c r="B77" s="190">
        <v>1</v>
      </c>
    </row>
    <row r="78" spans="1:2" x14ac:dyDescent="0.2">
      <c r="A78" s="189" t="s">
        <v>1630</v>
      </c>
      <c r="B78" s="190">
        <v>1</v>
      </c>
    </row>
    <row r="79" spans="1:2" x14ac:dyDescent="0.2">
      <c r="A79" s="189" t="s">
        <v>1674</v>
      </c>
      <c r="B79" s="190">
        <v>1</v>
      </c>
    </row>
    <row r="80" spans="1:2" x14ac:dyDescent="0.2">
      <c r="A80" s="189" t="s">
        <v>1746</v>
      </c>
      <c r="B80" s="190">
        <v>1</v>
      </c>
    </row>
    <row r="81" spans="1:2" x14ac:dyDescent="0.2">
      <c r="A81" s="189" t="s">
        <v>1745</v>
      </c>
      <c r="B81" s="190">
        <v>1</v>
      </c>
    </row>
    <row r="82" spans="1:2" x14ac:dyDescent="0.2">
      <c r="A82" s="192" t="s">
        <v>1373</v>
      </c>
      <c r="B82" s="190">
        <v>81</v>
      </c>
    </row>
    <row r="83" spans="1:2" x14ac:dyDescent="0.2">
      <c r="A83"/>
    </row>
    <row r="84" spans="1:2" x14ac:dyDescent="0.2">
      <c r="A84"/>
    </row>
    <row r="85" spans="1:2" x14ac:dyDescent="0.2">
      <c r="A85"/>
    </row>
    <row r="86" spans="1:2" x14ac:dyDescent="0.2">
      <c r="A86"/>
    </row>
    <row r="87" spans="1:2" x14ac:dyDescent="0.2">
      <c r="A87"/>
    </row>
    <row r="88" spans="1:2" x14ac:dyDescent="0.2">
      <c r="A88"/>
    </row>
    <row r="89" spans="1:2" x14ac:dyDescent="0.2">
      <c r="A89"/>
    </row>
    <row r="90" spans="1:2" x14ac:dyDescent="0.2">
      <c r="A90"/>
    </row>
    <row r="91" spans="1:2" x14ac:dyDescent="0.2">
      <c r="A91"/>
    </row>
    <row r="92" spans="1:2" x14ac:dyDescent="0.2">
      <c r="A92"/>
    </row>
    <row r="93" spans="1:2" x14ac:dyDescent="0.2">
      <c r="A93"/>
    </row>
    <row r="94" spans="1:2" x14ac:dyDescent="0.2">
      <c r="A94"/>
    </row>
    <row r="95" spans="1:2" x14ac:dyDescent="0.2">
      <c r="A95"/>
    </row>
    <row r="96" spans="1:2" x14ac:dyDescent="0.2">
      <c r="A96"/>
    </row>
    <row r="97" spans="1:1" x14ac:dyDescent="0.2">
      <c r="A97"/>
    </row>
    <row r="98" spans="1:1" x14ac:dyDescent="0.2">
      <c r="A98"/>
    </row>
    <row r="99" spans="1:1" x14ac:dyDescent="0.2">
      <c r="A99"/>
    </row>
    <row r="100" spans="1:1" x14ac:dyDescent="0.2">
      <c r="A100"/>
    </row>
    <row r="101" spans="1:1" x14ac:dyDescent="0.2">
      <c r="A101"/>
    </row>
    <row r="102" spans="1:1" x14ac:dyDescent="0.2">
      <c r="A102"/>
    </row>
    <row r="103" spans="1:1" x14ac:dyDescent="0.2">
      <c r="A103"/>
    </row>
    <row r="104" spans="1:1" x14ac:dyDescent="0.2">
      <c r="A104"/>
    </row>
    <row r="105" spans="1:1" x14ac:dyDescent="0.2">
      <c r="A105"/>
    </row>
    <row r="106" spans="1:1" x14ac:dyDescent="0.2">
      <c r="A106"/>
    </row>
    <row r="107" spans="1:1" x14ac:dyDescent="0.2">
      <c r="A107"/>
    </row>
    <row r="108" spans="1:1" x14ac:dyDescent="0.2">
      <c r="A108"/>
    </row>
    <row r="109" spans="1:1" x14ac:dyDescent="0.2">
      <c r="A109"/>
    </row>
    <row r="110" spans="1:1" x14ac:dyDescent="0.2">
      <c r="A110"/>
    </row>
    <row r="111" spans="1:1" x14ac:dyDescent="0.2">
      <c r="A111"/>
    </row>
    <row r="112" spans="1:1" x14ac:dyDescent="0.2">
      <c r="A112"/>
    </row>
    <row r="113" spans="1:1" x14ac:dyDescent="0.2">
      <c r="A113"/>
    </row>
    <row r="114" spans="1:1" x14ac:dyDescent="0.2">
      <c r="A114"/>
    </row>
    <row r="115" spans="1:1" x14ac:dyDescent="0.2">
      <c r="A115"/>
    </row>
    <row r="116" spans="1:1" x14ac:dyDescent="0.2">
      <c r="A116"/>
    </row>
    <row r="117" spans="1:1" x14ac:dyDescent="0.2">
      <c r="A117"/>
    </row>
    <row r="118" spans="1:1" x14ac:dyDescent="0.2">
      <c r="A118"/>
    </row>
    <row r="119" spans="1:1" x14ac:dyDescent="0.2">
      <c r="A119"/>
    </row>
    <row r="120" spans="1:1" x14ac:dyDescent="0.2">
      <c r="A120"/>
    </row>
    <row r="121" spans="1:1" x14ac:dyDescent="0.2">
      <c r="A121"/>
    </row>
    <row r="122" spans="1:1" x14ac:dyDescent="0.2">
      <c r="A122"/>
    </row>
    <row r="123" spans="1:1" x14ac:dyDescent="0.2">
      <c r="A123"/>
    </row>
    <row r="124" spans="1:1" x14ac:dyDescent="0.2">
      <c r="A124"/>
    </row>
    <row r="125" spans="1:1" x14ac:dyDescent="0.2">
      <c r="A125"/>
    </row>
    <row r="126" spans="1:1" x14ac:dyDescent="0.2">
      <c r="A126"/>
    </row>
    <row r="127" spans="1:1" x14ac:dyDescent="0.2">
      <c r="A127"/>
    </row>
    <row r="128" spans="1:1" x14ac:dyDescent="0.2">
      <c r="A128"/>
    </row>
    <row r="129" spans="1:1" x14ac:dyDescent="0.2">
      <c r="A129"/>
    </row>
    <row r="130" spans="1:1" x14ac:dyDescent="0.2">
      <c r="A130"/>
    </row>
    <row r="131" spans="1:1" x14ac:dyDescent="0.2">
      <c r="A131"/>
    </row>
    <row r="132" spans="1:1" x14ac:dyDescent="0.2">
      <c r="A132"/>
    </row>
    <row r="133" spans="1:1" x14ac:dyDescent="0.2">
      <c r="A133"/>
    </row>
    <row r="134" spans="1:1" x14ac:dyDescent="0.2">
      <c r="A134"/>
    </row>
    <row r="135" spans="1:1" x14ac:dyDescent="0.2">
      <c r="A135"/>
    </row>
    <row r="136" spans="1:1" x14ac:dyDescent="0.2">
      <c r="A136"/>
    </row>
    <row r="137" spans="1:1" x14ac:dyDescent="0.2">
      <c r="A13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FEFBC-884B-4A01-BFA3-B3A210065699}">
  <dimension ref="A1:Z327"/>
  <sheetViews>
    <sheetView showGridLines="0" zoomScale="80" zoomScaleNormal="80" zoomScalePageLayoutView="25" workbookViewId="0">
      <pane xSplit="3" ySplit="5" topLeftCell="H6" activePane="bottomRight" state="frozen"/>
      <selection pane="topRight" activeCell="D1" sqref="D1"/>
      <selection pane="bottomLeft" activeCell="A5" sqref="A5"/>
      <selection pane="bottomRight" activeCell="L9" sqref="L9"/>
    </sheetView>
  </sheetViews>
  <sheetFormatPr baseColWidth="10" defaultColWidth="24.140625" defaultRowHeight="21.75" customHeight="1" x14ac:dyDescent="0.2"/>
  <cols>
    <col min="1" max="1" width="2.85546875" style="120" customWidth="1"/>
    <col min="2" max="2" width="7.7109375" style="119" customWidth="1"/>
    <col min="3" max="3" width="39.42578125" style="119" customWidth="1"/>
    <col min="4" max="4" width="3.85546875" style="120" hidden="1" customWidth="1"/>
    <col min="5" max="5" width="24.140625" style="119" customWidth="1"/>
    <col min="6" max="6" width="17.28515625" style="119" hidden="1" customWidth="1"/>
    <col min="7" max="7" width="18.7109375" style="177" customWidth="1"/>
    <col min="8" max="8" width="21" style="177" customWidth="1"/>
    <col min="9" max="9" width="16.28515625" style="177" customWidth="1"/>
    <col min="10" max="10" width="34.7109375" style="177" customWidth="1"/>
    <col min="11" max="12" width="24.140625" style="124" customWidth="1"/>
    <col min="13" max="13" width="10.85546875" style="158" customWidth="1"/>
    <col min="14" max="15" width="16.42578125" style="124" customWidth="1"/>
    <col min="16" max="16" width="7.42578125" style="124" hidden="1" customWidth="1"/>
    <col min="17" max="17" width="7.140625" style="158" hidden="1" customWidth="1"/>
    <col min="18" max="18" width="9.85546875" style="124" hidden="1" customWidth="1"/>
    <col min="19" max="19" width="9.85546875" style="195" hidden="1" customWidth="1"/>
    <col min="20" max="20" width="9.85546875" style="124" customWidth="1"/>
    <col min="21" max="21" width="11" style="124" customWidth="1"/>
    <col min="22" max="22" width="19.85546875" style="124" customWidth="1"/>
    <col min="23" max="24" width="33.28515625" style="124" customWidth="1"/>
    <col min="25" max="25" width="36.85546875" style="124" customWidth="1"/>
    <col min="26" max="16384" width="24.140625" style="119"/>
  </cols>
  <sheetData>
    <row r="1" spans="1:25" ht="10.5" customHeight="1" thickBot="1" x14ac:dyDescent="0.25">
      <c r="O1" s="176"/>
      <c r="P1" s="193"/>
      <c r="Q1" s="256"/>
    </row>
    <row r="2" spans="1:25" ht="24.75" customHeight="1" x14ac:dyDescent="0.2">
      <c r="B2" s="755" t="s">
        <v>951</v>
      </c>
      <c r="C2" s="756"/>
      <c r="D2" s="756"/>
      <c r="E2" s="756" t="s">
        <v>677</v>
      </c>
      <c r="F2" s="756"/>
      <c r="G2" s="757"/>
      <c r="H2" s="757"/>
      <c r="I2" s="757"/>
      <c r="J2" s="757"/>
      <c r="K2" s="758" t="s">
        <v>1514</v>
      </c>
      <c r="L2" s="758"/>
      <c r="M2" s="758"/>
      <c r="N2" s="758"/>
      <c r="O2" s="758"/>
      <c r="P2" s="758"/>
      <c r="Q2" s="758"/>
      <c r="R2" s="758"/>
      <c r="S2" s="759"/>
      <c r="T2" s="758"/>
      <c r="U2" s="758"/>
      <c r="V2" s="758"/>
      <c r="W2" s="758"/>
      <c r="X2" s="760" t="s">
        <v>1512</v>
      </c>
      <c r="Y2" s="763" t="s">
        <v>916</v>
      </c>
    </row>
    <row r="3" spans="1:25" ht="15.75" customHeight="1" x14ac:dyDescent="0.2">
      <c r="A3" s="766" t="s">
        <v>1339</v>
      </c>
      <c r="B3" s="767" t="s">
        <v>674</v>
      </c>
      <c r="C3" s="769" t="s">
        <v>1063</v>
      </c>
      <c r="D3" s="769" t="s">
        <v>682</v>
      </c>
      <c r="E3" s="769" t="s">
        <v>678</v>
      </c>
      <c r="F3" s="769" t="s">
        <v>680</v>
      </c>
      <c r="G3" s="769" t="s">
        <v>681</v>
      </c>
      <c r="H3" s="769"/>
      <c r="I3" s="769" t="s">
        <v>675</v>
      </c>
      <c r="J3" s="769"/>
      <c r="K3" s="771" t="s">
        <v>242</v>
      </c>
      <c r="L3" s="771" t="s">
        <v>909</v>
      </c>
      <c r="M3" s="771" t="s">
        <v>1340</v>
      </c>
      <c r="N3" s="771" t="s">
        <v>952</v>
      </c>
      <c r="O3" s="771" t="s">
        <v>241</v>
      </c>
      <c r="P3" s="771">
        <v>2018</v>
      </c>
      <c r="Q3" s="771">
        <v>2019</v>
      </c>
      <c r="R3" s="771">
        <v>2018</v>
      </c>
      <c r="S3" s="774"/>
      <c r="T3" s="771">
        <v>2019</v>
      </c>
      <c r="U3" s="771"/>
      <c r="V3" s="283" t="s">
        <v>1429</v>
      </c>
      <c r="W3" s="771" t="s">
        <v>679</v>
      </c>
      <c r="X3" s="761"/>
      <c r="Y3" s="764"/>
    </row>
    <row r="4" spans="1:25" ht="12.75" customHeight="1" x14ac:dyDescent="0.2">
      <c r="A4" s="766"/>
      <c r="B4" s="767"/>
      <c r="C4" s="769"/>
      <c r="D4" s="769"/>
      <c r="E4" s="769"/>
      <c r="F4" s="769"/>
      <c r="G4" s="769"/>
      <c r="H4" s="769"/>
      <c r="I4" s="769"/>
      <c r="J4" s="769"/>
      <c r="K4" s="772"/>
      <c r="L4" s="772"/>
      <c r="M4" s="777"/>
      <c r="N4" s="772"/>
      <c r="O4" s="772"/>
      <c r="P4" s="772"/>
      <c r="Q4" s="772"/>
      <c r="R4" s="772" t="s">
        <v>1043</v>
      </c>
      <c r="S4" s="772" t="s">
        <v>1064</v>
      </c>
      <c r="T4" s="772" t="s">
        <v>1043</v>
      </c>
      <c r="U4" s="772" t="s">
        <v>1064</v>
      </c>
      <c r="V4" s="294"/>
      <c r="W4" s="772"/>
      <c r="X4" s="761"/>
      <c r="Y4" s="764"/>
    </row>
    <row r="5" spans="1:25" s="121" customFormat="1" ht="12.75" customHeight="1" thickBot="1" x14ac:dyDescent="0.25">
      <c r="A5" s="766"/>
      <c r="B5" s="768"/>
      <c r="C5" s="770"/>
      <c r="D5" s="770"/>
      <c r="E5" s="770"/>
      <c r="F5" s="770"/>
      <c r="G5" s="143" t="s">
        <v>240</v>
      </c>
      <c r="H5" s="143" t="s">
        <v>676</v>
      </c>
      <c r="I5" s="143" t="s">
        <v>863</v>
      </c>
      <c r="J5" s="143" t="s">
        <v>676</v>
      </c>
      <c r="K5" s="773"/>
      <c r="L5" s="773"/>
      <c r="M5" s="778"/>
      <c r="N5" s="773"/>
      <c r="O5" s="773"/>
      <c r="P5" s="773"/>
      <c r="Q5" s="773"/>
      <c r="R5" s="773"/>
      <c r="S5" s="773"/>
      <c r="T5" s="773"/>
      <c r="U5" s="773"/>
      <c r="V5" s="295"/>
      <c r="W5" s="773"/>
      <c r="X5" s="762"/>
      <c r="Y5" s="765"/>
    </row>
    <row r="6" spans="1:25" ht="21.95" customHeight="1" x14ac:dyDescent="0.2">
      <c r="A6" s="120">
        <v>4</v>
      </c>
      <c r="B6" s="128">
        <v>4</v>
      </c>
      <c r="C6" s="149" t="s">
        <v>683</v>
      </c>
      <c r="D6" s="149"/>
      <c r="E6" s="149"/>
      <c r="F6" s="149"/>
      <c r="G6" s="149"/>
      <c r="H6" s="149"/>
      <c r="I6" s="149"/>
      <c r="J6" s="149"/>
      <c r="K6" s="149"/>
      <c r="L6" s="214"/>
      <c r="M6" s="215"/>
      <c r="N6" s="149"/>
      <c r="O6" s="149"/>
      <c r="P6" s="149"/>
      <c r="Q6" s="216"/>
      <c r="R6" s="149"/>
      <c r="S6" s="216"/>
      <c r="T6" s="216"/>
      <c r="U6" s="216"/>
      <c r="V6" s="216"/>
      <c r="W6" s="216"/>
      <c r="X6" s="257"/>
      <c r="Y6" s="217"/>
    </row>
    <row r="7" spans="1:25" ht="25.5" x14ac:dyDescent="0.2">
      <c r="A7" s="120">
        <v>4</v>
      </c>
      <c r="B7" s="218" t="s">
        <v>684</v>
      </c>
      <c r="C7" s="145" t="s">
        <v>685</v>
      </c>
      <c r="D7" s="145"/>
      <c r="E7" s="145"/>
      <c r="F7" s="145"/>
      <c r="G7" s="145"/>
      <c r="H7" s="145"/>
      <c r="I7" s="145"/>
      <c r="J7" s="145"/>
      <c r="K7" s="145"/>
      <c r="L7" s="123"/>
      <c r="M7" s="178"/>
      <c r="N7" s="145"/>
      <c r="O7" s="145"/>
      <c r="P7" s="145"/>
      <c r="Q7" s="151"/>
      <c r="R7" s="145"/>
      <c r="S7" s="151"/>
      <c r="T7" s="151"/>
      <c r="U7" s="151"/>
      <c r="V7" s="151"/>
      <c r="W7" s="151"/>
      <c r="X7" s="258"/>
      <c r="Y7" s="219"/>
    </row>
    <row r="8" spans="1:25" ht="89.25" x14ac:dyDescent="0.2">
      <c r="A8" s="120">
        <v>4</v>
      </c>
      <c r="B8" s="290" t="s">
        <v>684</v>
      </c>
      <c r="C8" s="122" t="s">
        <v>17</v>
      </c>
      <c r="D8" s="293"/>
      <c r="E8" s="122"/>
      <c r="F8" s="122"/>
      <c r="G8" s="129"/>
      <c r="H8" s="122"/>
      <c r="I8" s="129" t="s">
        <v>243</v>
      </c>
      <c r="J8" s="122" t="s">
        <v>244</v>
      </c>
      <c r="K8" s="246" t="s">
        <v>950</v>
      </c>
      <c r="L8" s="246" t="s">
        <v>955</v>
      </c>
      <c r="M8" s="194">
        <v>1</v>
      </c>
      <c r="N8" s="246" t="s">
        <v>1500</v>
      </c>
      <c r="O8" s="246" t="s">
        <v>1038</v>
      </c>
      <c r="P8" s="246" t="s">
        <v>13</v>
      </c>
      <c r="Q8" s="246"/>
      <c r="R8" s="242">
        <v>43313</v>
      </c>
      <c r="S8" s="242">
        <v>43373</v>
      </c>
      <c r="T8" s="242"/>
      <c r="U8" s="242"/>
      <c r="V8" s="242"/>
      <c r="W8" s="243"/>
      <c r="X8" s="133"/>
      <c r="Y8" s="155" t="s">
        <v>1353</v>
      </c>
    </row>
    <row r="9" spans="1:25" ht="114.75" x14ac:dyDescent="0.2">
      <c r="A9" s="120">
        <v>4</v>
      </c>
      <c r="B9" s="290" t="s">
        <v>684</v>
      </c>
      <c r="C9" s="122" t="s">
        <v>18</v>
      </c>
      <c r="D9" s="293"/>
      <c r="E9" s="122" t="s">
        <v>687</v>
      </c>
      <c r="F9" s="122"/>
      <c r="G9" s="129"/>
      <c r="H9" s="122"/>
      <c r="I9" s="129"/>
      <c r="J9" s="122"/>
      <c r="K9" s="246" t="s">
        <v>950</v>
      </c>
      <c r="L9" s="246" t="s">
        <v>955</v>
      </c>
      <c r="M9" s="194">
        <v>1</v>
      </c>
      <c r="N9" s="246" t="s">
        <v>1500</v>
      </c>
      <c r="O9" s="246" t="s">
        <v>1038</v>
      </c>
      <c r="P9" s="246" t="s">
        <v>13</v>
      </c>
      <c r="Q9" s="246"/>
      <c r="R9" s="242">
        <v>43313</v>
      </c>
      <c r="S9" s="242">
        <v>43373</v>
      </c>
      <c r="T9" s="242"/>
      <c r="U9" s="242"/>
      <c r="V9" s="242"/>
      <c r="W9" s="243"/>
      <c r="X9" s="133"/>
      <c r="Y9" s="155" t="s">
        <v>1353</v>
      </c>
    </row>
    <row r="10" spans="1:25" ht="89.25" x14ac:dyDescent="0.2">
      <c r="A10" s="120">
        <v>4</v>
      </c>
      <c r="B10" s="775" t="s">
        <v>684</v>
      </c>
      <c r="C10" s="776" t="s">
        <v>18</v>
      </c>
      <c r="D10" s="776"/>
      <c r="E10" s="776"/>
      <c r="F10" s="776"/>
      <c r="G10" s="779"/>
      <c r="H10" s="776"/>
      <c r="I10" s="779" t="s">
        <v>245</v>
      </c>
      <c r="J10" s="780" t="s">
        <v>1342</v>
      </c>
      <c r="K10" s="246" t="s">
        <v>867</v>
      </c>
      <c r="L10" s="246" t="s">
        <v>1343</v>
      </c>
      <c r="M10" s="249">
        <v>0</v>
      </c>
      <c r="N10" s="246" t="s">
        <v>1500</v>
      </c>
      <c r="O10" s="246" t="s">
        <v>1038</v>
      </c>
      <c r="P10" s="246" t="s">
        <v>13</v>
      </c>
      <c r="Q10" s="246"/>
      <c r="R10" s="242">
        <v>43405</v>
      </c>
      <c r="S10" s="242">
        <v>43434</v>
      </c>
      <c r="T10" s="242"/>
      <c r="U10" s="242"/>
      <c r="V10" s="242"/>
      <c r="W10" s="243"/>
      <c r="X10" s="133"/>
      <c r="Y10" s="244"/>
    </row>
    <row r="11" spans="1:25" ht="204" x14ac:dyDescent="0.2">
      <c r="A11" s="120">
        <v>4</v>
      </c>
      <c r="B11" s="775"/>
      <c r="C11" s="776"/>
      <c r="D11" s="776"/>
      <c r="E11" s="776"/>
      <c r="F11" s="776"/>
      <c r="G11" s="779"/>
      <c r="H11" s="776"/>
      <c r="I11" s="779"/>
      <c r="J11" s="780"/>
      <c r="K11" s="270" t="s">
        <v>1017</v>
      </c>
      <c r="L11" s="246" t="s">
        <v>1018</v>
      </c>
      <c r="M11" s="249">
        <v>1</v>
      </c>
      <c r="N11" s="246" t="s">
        <v>1010</v>
      </c>
      <c r="O11" s="246" t="s">
        <v>1013</v>
      </c>
      <c r="P11" s="246" t="s">
        <v>13</v>
      </c>
      <c r="Q11" s="246"/>
      <c r="R11" s="242">
        <v>43326</v>
      </c>
      <c r="S11" s="242">
        <v>43403</v>
      </c>
      <c r="T11" s="242"/>
      <c r="U11" s="242"/>
      <c r="V11" s="241" t="s">
        <v>1463</v>
      </c>
      <c r="W11" s="243" t="s">
        <v>1513</v>
      </c>
      <c r="X11" s="133"/>
      <c r="Y11" s="244" t="s">
        <v>1138</v>
      </c>
    </row>
    <row r="12" spans="1:25" ht="25.5" x14ac:dyDescent="0.2">
      <c r="A12" s="120">
        <v>4</v>
      </c>
      <c r="B12" s="220" t="s">
        <v>684</v>
      </c>
      <c r="C12" s="199" t="s">
        <v>685</v>
      </c>
      <c r="D12" s="199"/>
      <c r="E12" s="199"/>
      <c r="F12" s="199"/>
      <c r="G12" s="199"/>
      <c r="H12" s="199"/>
      <c r="I12" s="198"/>
      <c r="J12" s="200"/>
      <c r="K12" s="199"/>
      <c r="L12" s="199"/>
      <c r="M12" s="201">
        <f>AVERAGE(M8:M11)</f>
        <v>0.75</v>
      </c>
      <c r="N12" s="202"/>
      <c r="O12" s="202"/>
      <c r="P12" s="202"/>
      <c r="Q12" s="202"/>
      <c r="R12" s="202"/>
      <c r="S12" s="202"/>
      <c r="T12" s="202"/>
      <c r="U12" s="196"/>
      <c r="V12" s="196"/>
      <c r="W12" s="202"/>
      <c r="X12" s="259"/>
      <c r="Y12" s="221"/>
    </row>
    <row r="13" spans="1:25" ht="28.5" customHeight="1" x14ac:dyDescent="0.2">
      <c r="A13" s="120">
        <v>4</v>
      </c>
      <c r="B13" s="218" t="s">
        <v>686</v>
      </c>
      <c r="C13" s="146" t="s">
        <v>688</v>
      </c>
      <c r="D13" s="146"/>
      <c r="E13" s="146"/>
      <c r="F13" s="146"/>
      <c r="G13" s="146"/>
      <c r="H13" s="146"/>
      <c r="I13" s="146"/>
      <c r="J13" s="146"/>
      <c r="K13" s="145"/>
      <c r="L13" s="146"/>
      <c r="M13" s="179"/>
      <c r="N13" s="146"/>
      <c r="O13" s="146"/>
      <c r="P13" s="146"/>
      <c r="Q13" s="146"/>
      <c r="R13" s="166"/>
      <c r="S13" s="166"/>
      <c r="T13" s="166"/>
      <c r="U13" s="166"/>
      <c r="V13" s="166"/>
      <c r="W13" s="151"/>
      <c r="X13" s="258"/>
      <c r="Y13" s="219"/>
    </row>
    <row r="14" spans="1:25" ht="216.75" x14ac:dyDescent="0.2">
      <c r="A14" s="120">
        <v>4</v>
      </c>
      <c r="B14" s="783" t="s">
        <v>689</v>
      </c>
      <c r="C14" s="776" t="s">
        <v>690</v>
      </c>
      <c r="D14" s="784" t="s">
        <v>247</v>
      </c>
      <c r="E14" s="776"/>
      <c r="F14" s="776"/>
      <c r="G14" s="779"/>
      <c r="H14" s="776"/>
      <c r="I14" s="289" t="s">
        <v>246</v>
      </c>
      <c r="J14" s="288" t="s">
        <v>1037</v>
      </c>
      <c r="K14" s="243" t="s">
        <v>956</v>
      </c>
      <c r="L14" s="246" t="s">
        <v>1352</v>
      </c>
      <c r="M14" s="249">
        <v>1</v>
      </c>
      <c r="N14" s="246" t="s">
        <v>641</v>
      </c>
      <c r="O14" s="246" t="s">
        <v>1009</v>
      </c>
      <c r="P14" s="246"/>
      <c r="Q14" s="154" t="s">
        <v>13</v>
      </c>
      <c r="R14" s="242">
        <v>43326</v>
      </c>
      <c r="S14" s="242"/>
      <c r="T14" s="242"/>
      <c r="U14" s="242">
        <v>43131</v>
      </c>
      <c r="V14" s="243" t="s">
        <v>1464</v>
      </c>
      <c r="W14" s="243"/>
      <c r="X14" s="243"/>
      <c r="Y14" s="241" t="s">
        <v>1465</v>
      </c>
    </row>
    <row r="15" spans="1:25" ht="216.75" x14ac:dyDescent="0.2">
      <c r="A15" s="120">
        <v>4</v>
      </c>
      <c r="B15" s="783"/>
      <c r="C15" s="776"/>
      <c r="D15" s="784"/>
      <c r="E15" s="776"/>
      <c r="F15" s="776"/>
      <c r="G15" s="779"/>
      <c r="H15" s="776"/>
      <c r="I15" s="129" t="s">
        <v>246</v>
      </c>
      <c r="J15" s="122" t="s">
        <v>248</v>
      </c>
      <c r="K15" s="243" t="s">
        <v>868</v>
      </c>
      <c r="L15" s="246" t="s">
        <v>1352</v>
      </c>
      <c r="M15" s="249">
        <v>1</v>
      </c>
      <c r="N15" s="246" t="s">
        <v>641</v>
      </c>
      <c r="O15" s="246" t="s">
        <v>1009</v>
      </c>
      <c r="P15" s="246"/>
      <c r="Q15" s="154" t="s">
        <v>13</v>
      </c>
      <c r="R15" s="242">
        <v>43326</v>
      </c>
      <c r="S15" s="242"/>
      <c r="T15" s="242"/>
      <c r="U15" s="242">
        <v>43131</v>
      </c>
      <c r="V15" s="243" t="s">
        <v>1464</v>
      </c>
      <c r="W15" s="243"/>
      <c r="X15" s="243"/>
      <c r="Y15" s="241" t="s">
        <v>1465</v>
      </c>
    </row>
    <row r="16" spans="1:25" ht="122.25" customHeight="1" x14ac:dyDescent="0.2">
      <c r="A16" s="120">
        <v>4</v>
      </c>
      <c r="B16" s="783"/>
      <c r="C16" s="776"/>
      <c r="D16" s="784"/>
      <c r="E16" s="776"/>
      <c r="F16" s="776"/>
      <c r="G16" s="779"/>
      <c r="H16" s="776"/>
      <c r="I16" s="129" t="s">
        <v>249</v>
      </c>
      <c r="J16" s="122" t="s">
        <v>250</v>
      </c>
      <c r="K16" s="243" t="s">
        <v>869</v>
      </c>
      <c r="L16" s="246" t="s">
        <v>1352</v>
      </c>
      <c r="M16" s="249">
        <v>1</v>
      </c>
      <c r="N16" s="246" t="s">
        <v>641</v>
      </c>
      <c r="O16" s="246" t="s">
        <v>1009</v>
      </c>
      <c r="P16" s="246"/>
      <c r="Q16" s="154" t="s">
        <v>13</v>
      </c>
      <c r="R16" s="242">
        <v>43326</v>
      </c>
      <c r="S16" s="242"/>
      <c r="T16" s="242"/>
      <c r="U16" s="242">
        <v>43131</v>
      </c>
      <c r="V16" s="243" t="s">
        <v>1464</v>
      </c>
      <c r="W16" s="243"/>
      <c r="X16" s="243"/>
      <c r="Y16" s="241" t="s">
        <v>1465</v>
      </c>
    </row>
    <row r="17" spans="1:25" ht="72.75" customHeight="1" x14ac:dyDescent="0.2">
      <c r="A17" s="120">
        <v>4</v>
      </c>
      <c r="B17" s="783"/>
      <c r="C17" s="776"/>
      <c r="D17" s="784"/>
      <c r="E17" s="776"/>
      <c r="F17" s="776"/>
      <c r="G17" s="779"/>
      <c r="H17" s="776"/>
      <c r="I17" s="129" t="s">
        <v>251</v>
      </c>
      <c r="J17" s="122" t="s">
        <v>252</v>
      </c>
      <c r="K17" s="270" t="s">
        <v>1187</v>
      </c>
      <c r="L17" s="243" t="s">
        <v>1188</v>
      </c>
      <c r="M17" s="249">
        <v>0.1</v>
      </c>
      <c r="N17" s="246" t="s">
        <v>1426</v>
      </c>
      <c r="O17" s="246" t="s">
        <v>1014</v>
      </c>
      <c r="P17" s="246" t="s">
        <v>13</v>
      </c>
      <c r="Q17" s="246"/>
      <c r="R17" s="242">
        <v>43327</v>
      </c>
      <c r="S17" s="242">
        <v>43403</v>
      </c>
      <c r="T17" s="242"/>
      <c r="U17" s="265">
        <v>43585</v>
      </c>
      <c r="V17" s="246" t="s">
        <v>1473</v>
      </c>
      <c r="W17" s="243"/>
      <c r="X17" s="266" t="s">
        <v>1515</v>
      </c>
      <c r="Y17" s="266" t="s">
        <v>1516</v>
      </c>
    </row>
    <row r="18" spans="1:25" ht="216.75" x14ac:dyDescent="0.2">
      <c r="A18" s="120">
        <v>4</v>
      </c>
      <c r="B18" s="783"/>
      <c r="C18" s="776"/>
      <c r="D18" s="784"/>
      <c r="E18" s="776"/>
      <c r="F18" s="776"/>
      <c r="G18" s="779"/>
      <c r="H18" s="776"/>
      <c r="I18" s="129" t="s">
        <v>243</v>
      </c>
      <c r="J18" s="122" t="s">
        <v>870</v>
      </c>
      <c r="K18" s="246" t="s">
        <v>1139</v>
      </c>
      <c r="L18" s="246" t="s">
        <v>1352</v>
      </c>
      <c r="M18" s="249">
        <v>1</v>
      </c>
      <c r="N18" s="246" t="s">
        <v>641</v>
      </c>
      <c r="O18" s="246" t="s">
        <v>1009</v>
      </c>
      <c r="P18" s="246"/>
      <c r="Q18" s="154" t="s">
        <v>13</v>
      </c>
      <c r="R18" s="242">
        <v>43326</v>
      </c>
      <c r="S18" s="242"/>
      <c r="T18" s="242"/>
      <c r="U18" s="242">
        <v>43131</v>
      </c>
      <c r="V18" s="243" t="s">
        <v>1464</v>
      </c>
      <c r="W18" s="243"/>
      <c r="X18" s="243"/>
      <c r="Y18" s="241" t="s">
        <v>1465</v>
      </c>
    </row>
    <row r="19" spans="1:25" ht="216.75" x14ac:dyDescent="0.2">
      <c r="A19" s="120">
        <v>4</v>
      </c>
      <c r="B19" s="783"/>
      <c r="C19" s="776"/>
      <c r="D19" s="784"/>
      <c r="E19" s="776"/>
      <c r="F19" s="776"/>
      <c r="G19" s="779"/>
      <c r="H19" s="776"/>
      <c r="I19" s="129" t="s">
        <v>243</v>
      </c>
      <c r="J19" s="122" t="s">
        <v>253</v>
      </c>
      <c r="K19" s="246" t="s">
        <v>1139</v>
      </c>
      <c r="L19" s="246" t="s">
        <v>1352</v>
      </c>
      <c r="M19" s="249">
        <v>1</v>
      </c>
      <c r="N19" s="246" t="s">
        <v>641</v>
      </c>
      <c r="O19" s="246" t="s">
        <v>1009</v>
      </c>
      <c r="P19" s="246"/>
      <c r="Q19" s="154" t="s">
        <v>13</v>
      </c>
      <c r="R19" s="242">
        <v>43326</v>
      </c>
      <c r="S19" s="242"/>
      <c r="T19" s="242"/>
      <c r="U19" s="242">
        <v>43131</v>
      </c>
      <c r="V19" s="243" t="s">
        <v>1464</v>
      </c>
      <c r="W19" s="243"/>
      <c r="X19" s="243"/>
      <c r="Y19" s="241" t="s">
        <v>1465</v>
      </c>
    </row>
    <row r="20" spans="1:25" ht="216.75" x14ac:dyDescent="0.2">
      <c r="A20" s="120">
        <v>4</v>
      </c>
      <c r="B20" s="783"/>
      <c r="C20" s="776"/>
      <c r="D20" s="784"/>
      <c r="E20" s="776"/>
      <c r="F20" s="776"/>
      <c r="G20" s="779"/>
      <c r="H20" s="776"/>
      <c r="I20" s="129" t="s">
        <v>243</v>
      </c>
      <c r="J20" s="246" t="s">
        <v>1106</v>
      </c>
      <c r="K20" s="246" t="s">
        <v>1139</v>
      </c>
      <c r="L20" s="246" t="s">
        <v>1352</v>
      </c>
      <c r="M20" s="249">
        <v>1</v>
      </c>
      <c r="N20" s="246" t="s">
        <v>641</v>
      </c>
      <c r="O20" s="246" t="s">
        <v>1009</v>
      </c>
      <c r="P20" s="246"/>
      <c r="Q20" s="154" t="s">
        <v>13</v>
      </c>
      <c r="R20" s="242">
        <v>43326</v>
      </c>
      <c r="S20" s="242"/>
      <c r="T20" s="242"/>
      <c r="U20" s="242">
        <v>43131</v>
      </c>
      <c r="V20" s="243" t="s">
        <v>1464</v>
      </c>
      <c r="W20" s="243"/>
      <c r="X20" s="243"/>
      <c r="Y20" s="241" t="s">
        <v>1465</v>
      </c>
    </row>
    <row r="21" spans="1:25" ht="127.5" x14ac:dyDescent="0.2">
      <c r="A21" s="120">
        <v>4</v>
      </c>
      <c r="B21" s="783" t="s">
        <v>691</v>
      </c>
      <c r="C21" s="776" t="s">
        <v>21</v>
      </c>
      <c r="D21" s="784" t="s">
        <v>254</v>
      </c>
      <c r="E21" s="122"/>
      <c r="F21" s="122"/>
      <c r="G21" s="129"/>
      <c r="H21" s="122"/>
      <c r="I21" s="129" t="s">
        <v>245</v>
      </c>
      <c r="J21" s="122" t="s">
        <v>873</v>
      </c>
      <c r="K21" s="243" t="s">
        <v>1141</v>
      </c>
      <c r="L21" s="246" t="s">
        <v>1140</v>
      </c>
      <c r="M21" s="249">
        <v>1</v>
      </c>
      <c r="N21" s="243" t="s">
        <v>641</v>
      </c>
      <c r="O21" s="246" t="s">
        <v>1009</v>
      </c>
      <c r="P21" s="246"/>
      <c r="Q21" s="154" t="s">
        <v>13</v>
      </c>
      <c r="R21" s="243"/>
      <c r="S21" s="242"/>
      <c r="T21" s="242">
        <v>43739</v>
      </c>
      <c r="U21" s="242">
        <v>43830</v>
      </c>
      <c r="V21" s="246" t="s">
        <v>1466</v>
      </c>
      <c r="W21" s="246" t="s">
        <v>1387</v>
      </c>
      <c r="X21" s="141"/>
      <c r="Y21" s="244" t="s">
        <v>1138</v>
      </c>
    </row>
    <row r="22" spans="1:25" ht="117" customHeight="1" x14ac:dyDescent="0.2">
      <c r="A22" s="120">
        <v>4</v>
      </c>
      <c r="B22" s="783"/>
      <c r="C22" s="776"/>
      <c r="D22" s="784"/>
      <c r="E22" s="122"/>
      <c r="F22" s="122"/>
      <c r="G22" s="129"/>
      <c r="H22" s="122"/>
      <c r="I22" s="129" t="s">
        <v>245</v>
      </c>
      <c r="J22" s="122" t="s">
        <v>874</v>
      </c>
      <c r="K22" s="243" t="s">
        <v>1141</v>
      </c>
      <c r="L22" s="246" t="s">
        <v>1140</v>
      </c>
      <c r="M22" s="249">
        <v>1</v>
      </c>
      <c r="N22" s="243" t="s">
        <v>641</v>
      </c>
      <c r="O22" s="246" t="s">
        <v>1009</v>
      </c>
      <c r="P22" s="246"/>
      <c r="Q22" s="154" t="s">
        <v>13</v>
      </c>
      <c r="R22" s="242"/>
      <c r="S22" s="242"/>
      <c r="T22" s="242">
        <v>43739</v>
      </c>
      <c r="U22" s="242">
        <v>43830</v>
      </c>
      <c r="V22" s="246" t="s">
        <v>1466</v>
      </c>
      <c r="W22" s="246" t="s">
        <v>1387</v>
      </c>
      <c r="X22" s="141"/>
      <c r="Y22" s="244" t="s">
        <v>1138</v>
      </c>
    </row>
    <row r="23" spans="1:25" ht="91.5" customHeight="1" x14ac:dyDescent="0.2">
      <c r="A23" s="120">
        <v>4</v>
      </c>
      <c r="B23" s="783"/>
      <c r="C23" s="776"/>
      <c r="D23" s="784"/>
      <c r="E23" s="122"/>
      <c r="F23" s="122"/>
      <c r="G23" s="129"/>
      <c r="H23" s="122"/>
      <c r="I23" s="129" t="s">
        <v>255</v>
      </c>
      <c r="J23" s="122" t="s">
        <v>257</v>
      </c>
      <c r="K23" s="271" t="s">
        <v>1305</v>
      </c>
      <c r="L23" s="243" t="s">
        <v>1191</v>
      </c>
      <c r="M23" s="249">
        <v>0</v>
      </c>
      <c r="N23" s="246" t="s">
        <v>1427</v>
      </c>
      <c r="O23" s="246" t="s">
        <v>1014</v>
      </c>
      <c r="P23" s="246" t="s">
        <v>13</v>
      </c>
      <c r="Q23" s="246"/>
      <c r="R23" s="242">
        <v>43327</v>
      </c>
      <c r="S23" s="242">
        <v>43403</v>
      </c>
      <c r="T23" s="242"/>
      <c r="U23" s="265">
        <v>43585</v>
      </c>
      <c r="V23" s="267" t="s">
        <v>1430</v>
      </c>
      <c r="W23" s="243"/>
      <c r="X23" s="268" t="s">
        <v>1517</v>
      </c>
      <c r="Y23" s="244"/>
    </row>
    <row r="24" spans="1:25" ht="104.25" customHeight="1" x14ac:dyDescent="0.2">
      <c r="A24" s="120">
        <v>4</v>
      </c>
      <c r="B24" s="783"/>
      <c r="C24" s="776"/>
      <c r="D24" s="784"/>
      <c r="E24" s="122"/>
      <c r="F24" s="122"/>
      <c r="G24" s="129"/>
      <c r="H24" s="122"/>
      <c r="I24" s="129" t="s">
        <v>243</v>
      </c>
      <c r="J24" s="245" t="s">
        <v>1019</v>
      </c>
      <c r="K24" s="243" t="s">
        <v>875</v>
      </c>
      <c r="L24" s="246" t="s">
        <v>955</v>
      </c>
      <c r="M24" s="194">
        <v>1</v>
      </c>
      <c r="N24" s="246" t="s">
        <v>1500</v>
      </c>
      <c r="O24" s="246" t="s">
        <v>1038</v>
      </c>
      <c r="P24" s="246" t="s">
        <v>13</v>
      </c>
      <c r="Q24" s="246"/>
      <c r="R24" s="242">
        <v>43313</v>
      </c>
      <c r="S24" s="242">
        <v>43373</v>
      </c>
      <c r="T24" s="242"/>
      <c r="U24" s="242"/>
      <c r="V24" s="242"/>
      <c r="W24" s="243"/>
      <c r="X24" s="133"/>
      <c r="Y24" s="155" t="s">
        <v>1353</v>
      </c>
    </row>
    <row r="25" spans="1:25" ht="63.75" x14ac:dyDescent="0.2">
      <c r="A25" s="120">
        <v>4</v>
      </c>
      <c r="B25" s="783"/>
      <c r="C25" s="776"/>
      <c r="D25" s="784"/>
      <c r="E25" s="122"/>
      <c r="F25" s="122"/>
      <c r="G25" s="129"/>
      <c r="H25" s="122"/>
      <c r="I25" s="129" t="s">
        <v>243</v>
      </c>
      <c r="J25" s="245" t="s">
        <v>258</v>
      </c>
      <c r="K25" s="246" t="s">
        <v>1344</v>
      </c>
      <c r="L25" s="246" t="s">
        <v>1345</v>
      </c>
      <c r="M25" s="249">
        <v>0.75</v>
      </c>
      <c r="N25" s="246" t="s">
        <v>1574</v>
      </c>
      <c r="O25" s="246" t="s">
        <v>1575</v>
      </c>
      <c r="P25" s="246" t="s">
        <v>13</v>
      </c>
      <c r="Q25" s="246"/>
      <c r="R25" s="242">
        <v>43383</v>
      </c>
      <c r="S25" s="242">
        <v>43465</v>
      </c>
      <c r="T25" s="242"/>
      <c r="U25" s="242"/>
      <c r="V25" s="242"/>
      <c r="W25" s="243" t="s">
        <v>1474</v>
      </c>
      <c r="X25" s="133"/>
      <c r="Y25" s="244"/>
    </row>
    <row r="26" spans="1:25" ht="24.95" customHeight="1" x14ac:dyDescent="0.2">
      <c r="A26" s="120">
        <v>4</v>
      </c>
      <c r="B26" s="220" t="s">
        <v>686</v>
      </c>
      <c r="C26" s="203" t="s">
        <v>688</v>
      </c>
      <c r="D26" s="204"/>
      <c r="E26" s="202"/>
      <c r="F26" s="202"/>
      <c r="G26" s="202"/>
      <c r="H26" s="202"/>
      <c r="I26" s="202"/>
      <c r="J26" s="205"/>
      <c r="K26" s="205"/>
      <c r="L26" s="205"/>
      <c r="M26" s="201">
        <f>AVERAGE(M14:M25)</f>
        <v>0.8208333333333333</v>
      </c>
      <c r="N26" s="205"/>
      <c r="O26" s="205"/>
      <c r="P26" s="205"/>
      <c r="Q26" s="205"/>
      <c r="R26" s="196"/>
      <c r="S26" s="196"/>
      <c r="T26" s="196"/>
      <c r="U26" s="196"/>
      <c r="V26" s="196"/>
      <c r="W26" s="202"/>
      <c r="X26" s="259"/>
      <c r="Y26" s="221"/>
    </row>
    <row r="27" spans="1:25" ht="21.95" customHeight="1" x14ac:dyDescent="0.2">
      <c r="A27" s="120">
        <v>4</v>
      </c>
      <c r="B27" s="218" t="s">
        <v>693</v>
      </c>
      <c r="C27" s="146" t="s">
        <v>692</v>
      </c>
      <c r="D27" s="123"/>
      <c r="E27" s="146"/>
      <c r="F27" s="146"/>
      <c r="G27" s="146"/>
      <c r="H27" s="146"/>
      <c r="I27" s="146"/>
      <c r="J27" s="146"/>
      <c r="K27" s="146"/>
      <c r="L27" s="146"/>
      <c r="M27" s="179"/>
      <c r="N27" s="146"/>
      <c r="O27" s="123"/>
      <c r="P27" s="123"/>
      <c r="Q27" s="123"/>
      <c r="R27" s="166"/>
      <c r="S27" s="166"/>
      <c r="T27" s="166"/>
      <c r="U27" s="166"/>
      <c r="V27" s="166"/>
      <c r="W27" s="151"/>
      <c r="X27" s="258"/>
      <c r="Y27" s="219"/>
    </row>
    <row r="28" spans="1:25" ht="76.5" x14ac:dyDescent="0.2">
      <c r="A28" s="120">
        <v>4</v>
      </c>
      <c r="B28" s="287" t="s">
        <v>694</v>
      </c>
      <c r="C28" s="245" t="s">
        <v>698</v>
      </c>
      <c r="D28" s="293"/>
      <c r="E28" s="122"/>
      <c r="F28" s="122" t="s">
        <v>876</v>
      </c>
      <c r="G28" s="129"/>
      <c r="H28" s="122"/>
      <c r="I28" s="129"/>
      <c r="J28" s="122"/>
      <c r="K28" s="243" t="s">
        <v>877</v>
      </c>
      <c r="L28" s="246" t="s">
        <v>1570</v>
      </c>
      <c r="M28" s="249">
        <v>0</v>
      </c>
      <c r="N28" s="246" t="s">
        <v>1500</v>
      </c>
      <c r="O28" s="246" t="s">
        <v>954</v>
      </c>
      <c r="P28" s="246"/>
      <c r="Q28" s="154" t="s">
        <v>13</v>
      </c>
      <c r="R28" s="242">
        <v>43405</v>
      </c>
      <c r="S28" s="242"/>
      <c r="T28" s="242"/>
      <c r="U28" s="242">
        <v>43554</v>
      </c>
      <c r="V28" s="242"/>
      <c r="W28" s="243"/>
      <c r="X28" s="133"/>
      <c r="Y28" s="244"/>
    </row>
    <row r="29" spans="1:25" ht="51" x14ac:dyDescent="0.2">
      <c r="A29" s="120">
        <v>4</v>
      </c>
      <c r="B29" s="287" t="s">
        <v>695</v>
      </c>
      <c r="C29" s="122" t="s">
        <v>699</v>
      </c>
      <c r="D29" s="293" t="s">
        <v>259</v>
      </c>
      <c r="E29" s="122"/>
      <c r="F29" s="122" t="s">
        <v>878</v>
      </c>
      <c r="G29" s="129"/>
      <c r="H29" s="122"/>
      <c r="I29" s="129"/>
      <c r="J29" s="122"/>
      <c r="K29" s="243" t="s">
        <v>877</v>
      </c>
      <c r="L29" s="246" t="s">
        <v>1570</v>
      </c>
      <c r="M29" s="249">
        <v>0</v>
      </c>
      <c r="N29" s="246" t="s">
        <v>1500</v>
      </c>
      <c r="O29" s="246" t="s">
        <v>954</v>
      </c>
      <c r="P29" s="246"/>
      <c r="Q29" s="154" t="s">
        <v>13</v>
      </c>
      <c r="R29" s="242">
        <v>43405</v>
      </c>
      <c r="S29" s="242"/>
      <c r="T29" s="242"/>
      <c r="U29" s="242">
        <v>43554</v>
      </c>
      <c r="V29" s="242"/>
      <c r="W29" s="243"/>
      <c r="X29" s="133"/>
      <c r="Y29" s="244"/>
    </row>
    <row r="30" spans="1:25" ht="89.25" x14ac:dyDescent="0.2">
      <c r="A30" s="120">
        <v>4</v>
      </c>
      <c r="B30" s="287" t="s">
        <v>696</v>
      </c>
      <c r="C30" s="122" t="s">
        <v>957</v>
      </c>
      <c r="D30" s="293" t="s">
        <v>958</v>
      </c>
      <c r="E30" s="122"/>
      <c r="F30" s="122" t="s">
        <v>879</v>
      </c>
      <c r="G30" s="129"/>
      <c r="H30" s="122"/>
      <c r="I30" s="129"/>
      <c r="J30" s="122"/>
      <c r="K30" s="246" t="s">
        <v>880</v>
      </c>
      <c r="L30" s="246" t="s">
        <v>1570</v>
      </c>
      <c r="M30" s="249">
        <v>0</v>
      </c>
      <c r="N30" s="246" t="s">
        <v>1500</v>
      </c>
      <c r="O30" s="246" t="s">
        <v>954</v>
      </c>
      <c r="P30" s="246"/>
      <c r="Q30" s="154" t="s">
        <v>13</v>
      </c>
      <c r="R30" s="242">
        <v>43405</v>
      </c>
      <c r="S30" s="242"/>
      <c r="T30" s="242"/>
      <c r="U30" s="242">
        <v>43554</v>
      </c>
      <c r="V30" s="242"/>
      <c r="W30" s="243"/>
      <c r="X30" s="133"/>
      <c r="Y30" s="244"/>
    </row>
    <row r="31" spans="1:25" ht="51" x14ac:dyDescent="0.2">
      <c r="A31" s="120">
        <v>4</v>
      </c>
      <c r="B31" s="287" t="s">
        <v>697</v>
      </c>
      <c r="C31" s="243" t="s">
        <v>959</v>
      </c>
      <c r="D31" s="293" t="s">
        <v>960</v>
      </c>
      <c r="E31" s="122"/>
      <c r="F31" s="122"/>
      <c r="G31" s="129"/>
      <c r="H31" s="122"/>
      <c r="I31" s="129"/>
      <c r="J31" s="122"/>
      <c r="K31" s="243" t="s">
        <v>877</v>
      </c>
      <c r="L31" s="246" t="s">
        <v>1570</v>
      </c>
      <c r="M31" s="249">
        <v>0</v>
      </c>
      <c r="N31" s="246" t="s">
        <v>1500</v>
      </c>
      <c r="O31" s="246" t="s">
        <v>954</v>
      </c>
      <c r="P31" s="246"/>
      <c r="Q31" s="154" t="s">
        <v>13</v>
      </c>
      <c r="R31" s="242">
        <v>43405</v>
      </c>
      <c r="S31" s="242"/>
      <c r="T31" s="242"/>
      <c r="U31" s="242">
        <v>43554</v>
      </c>
      <c r="V31" s="242"/>
      <c r="W31" s="243"/>
      <c r="X31" s="133"/>
      <c r="Y31" s="244"/>
    </row>
    <row r="32" spans="1:25" ht="24.95" customHeight="1" x14ac:dyDescent="0.2">
      <c r="A32" s="120">
        <v>4</v>
      </c>
      <c r="B32" s="220" t="s">
        <v>693</v>
      </c>
      <c r="C32" s="203" t="s">
        <v>692</v>
      </c>
      <c r="D32" s="204"/>
      <c r="E32" s="202"/>
      <c r="F32" s="202"/>
      <c r="G32" s="202"/>
      <c r="H32" s="202"/>
      <c r="I32" s="202"/>
      <c r="J32" s="202"/>
      <c r="K32" s="202"/>
      <c r="L32" s="205"/>
      <c r="M32" s="201">
        <f>AVERAGE(M28:M31)</f>
        <v>0</v>
      </c>
      <c r="N32" s="202"/>
      <c r="O32" s="205"/>
      <c r="P32" s="205"/>
      <c r="Q32" s="205"/>
      <c r="R32" s="196"/>
      <c r="S32" s="196"/>
      <c r="T32" s="196"/>
      <c r="U32" s="196"/>
      <c r="V32" s="196"/>
      <c r="W32" s="202"/>
      <c r="X32" s="259"/>
      <c r="Y32" s="221"/>
    </row>
    <row r="33" spans="1:25" ht="21.95" customHeight="1" x14ac:dyDescent="0.2">
      <c r="A33" s="120">
        <v>4</v>
      </c>
      <c r="B33" s="218" t="s">
        <v>701</v>
      </c>
      <c r="C33" s="145" t="s">
        <v>700</v>
      </c>
      <c r="D33" s="123"/>
      <c r="E33" s="145"/>
      <c r="F33" s="145"/>
      <c r="G33" s="145"/>
      <c r="H33" s="145"/>
      <c r="I33" s="145"/>
      <c r="J33" s="145"/>
      <c r="K33" s="145"/>
      <c r="L33" s="145"/>
      <c r="M33" s="178"/>
      <c r="N33" s="145"/>
      <c r="O33" s="123"/>
      <c r="P33" s="123"/>
      <c r="Q33" s="123"/>
      <c r="R33" s="166"/>
      <c r="S33" s="166"/>
      <c r="T33" s="166"/>
      <c r="U33" s="166"/>
      <c r="V33" s="166"/>
      <c r="W33" s="151"/>
      <c r="X33" s="258"/>
      <c r="Y33" s="219"/>
    </row>
    <row r="34" spans="1:25" ht="89.25" x14ac:dyDescent="0.2">
      <c r="A34" s="120">
        <v>4</v>
      </c>
      <c r="B34" s="781" t="s">
        <v>702</v>
      </c>
      <c r="C34" s="780" t="s">
        <v>1020</v>
      </c>
      <c r="D34" s="782" t="s">
        <v>961</v>
      </c>
      <c r="E34" s="245" t="s">
        <v>703</v>
      </c>
      <c r="F34" s="122"/>
      <c r="G34" s="129"/>
      <c r="H34" s="122"/>
      <c r="I34" s="129" t="s">
        <v>260</v>
      </c>
      <c r="J34" s="122" t="s">
        <v>261</v>
      </c>
      <c r="K34" s="246" t="s">
        <v>881</v>
      </c>
      <c r="L34" s="250" t="s">
        <v>1218</v>
      </c>
      <c r="M34" s="249">
        <v>0.2</v>
      </c>
      <c r="N34" s="246" t="s">
        <v>641</v>
      </c>
      <c r="O34" s="246" t="s">
        <v>1038</v>
      </c>
      <c r="P34" s="246"/>
      <c r="Q34" s="154" t="s">
        <v>13</v>
      </c>
      <c r="R34" s="242">
        <v>43101</v>
      </c>
      <c r="S34" s="242"/>
      <c r="T34" s="242"/>
      <c r="U34" s="242">
        <v>43585</v>
      </c>
      <c r="V34" s="242"/>
      <c r="W34" s="243"/>
      <c r="X34" s="133"/>
      <c r="Y34" s="244"/>
    </row>
    <row r="35" spans="1:25" ht="76.5" x14ac:dyDescent="0.2">
      <c r="A35" s="120">
        <v>4</v>
      </c>
      <c r="B35" s="781"/>
      <c r="C35" s="780"/>
      <c r="D35" s="782"/>
      <c r="E35" s="245" t="s">
        <v>704</v>
      </c>
      <c r="F35" s="122"/>
      <c r="G35" s="129"/>
      <c r="H35" s="122"/>
      <c r="I35" s="129"/>
      <c r="J35" s="122"/>
      <c r="K35" s="246" t="s">
        <v>1021</v>
      </c>
      <c r="L35" s="250" t="s">
        <v>1218</v>
      </c>
      <c r="M35" s="249">
        <v>0.2</v>
      </c>
      <c r="N35" s="246" t="s">
        <v>641</v>
      </c>
      <c r="O35" s="246" t="s">
        <v>1038</v>
      </c>
      <c r="P35" s="246"/>
      <c r="Q35" s="154" t="s">
        <v>13</v>
      </c>
      <c r="R35" s="242">
        <v>43101</v>
      </c>
      <c r="S35" s="242"/>
      <c r="T35" s="242"/>
      <c r="U35" s="242">
        <v>43585</v>
      </c>
      <c r="V35" s="242"/>
      <c r="W35" s="243"/>
      <c r="X35" s="133"/>
      <c r="Y35" s="244"/>
    </row>
    <row r="36" spans="1:25" ht="89.25" x14ac:dyDescent="0.2">
      <c r="A36" s="120">
        <v>4</v>
      </c>
      <c r="B36" s="781" t="s">
        <v>705</v>
      </c>
      <c r="C36" s="780" t="s">
        <v>706</v>
      </c>
      <c r="D36" s="782" t="s">
        <v>262</v>
      </c>
      <c r="E36" s="780" t="s">
        <v>1131</v>
      </c>
      <c r="F36" s="122"/>
      <c r="G36" s="129"/>
      <c r="H36" s="122"/>
      <c r="I36" s="129" t="s">
        <v>249</v>
      </c>
      <c r="J36" s="122" t="s">
        <v>962</v>
      </c>
      <c r="K36" s="243" t="s">
        <v>882</v>
      </c>
      <c r="L36" s="246" t="s">
        <v>1022</v>
      </c>
      <c r="M36" s="249">
        <v>1</v>
      </c>
      <c r="N36" s="246" t="s">
        <v>1500</v>
      </c>
      <c r="O36" s="246" t="s">
        <v>1038</v>
      </c>
      <c r="P36" s="246" t="s">
        <v>13</v>
      </c>
      <c r="Q36" s="246"/>
      <c r="R36" s="242">
        <v>43313</v>
      </c>
      <c r="S36" s="242">
        <v>43343</v>
      </c>
      <c r="T36" s="242"/>
      <c r="U36" s="242"/>
      <c r="V36" s="242"/>
      <c r="W36" s="243"/>
      <c r="X36" s="133"/>
      <c r="Y36" s="155" t="s">
        <v>1353</v>
      </c>
    </row>
    <row r="37" spans="1:25" ht="118.5" customHeight="1" x14ac:dyDescent="0.2">
      <c r="A37" s="120">
        <v>4</v>
      </c>
      <c r="B37" s="781"/>
      <c r="C37" s="780"/>
      <c r="D37" s="782"/>
      <c r="E37" s="780"/>
      <c r="F37" s="122"/>
      <c r="G37" s="129"/>
      <c r="H37" s="122"/>
      <c r="I37" s="129" t="s">
        <v>243</v>
      </c>
      <c r="J37" s="122" t="s">
        <v>263</v>
      </c>
      <c r="K37" s="246" t="s">
        <v>963</v>
      </c>
      <c r="L37" s="299" t="s">
        <v>1030</v>
      </c>
      <c r="M37" s="249">
        <v>0</v>
      </c>
      <c r="N37" s="246" t="s">
        <v>1500</v>
      </c>
      <c r="O37" s="246" t="s">
        <v>1038</v>
      </c>
      <c r="P37" s="246" t="s">
        <v>13</v>
      </c>
      <c r="Q37" s="246"/>
      <c r="R37" s="242">
        <v>43405</v>
      </c>
      <c r="S37" s="242">
        <v>43434</v>
      </c>
      <c r="T37" s="242"/>
      <c r="U37" s="242">
        <v>43524</v>
      </c>
      <c r="V37" s="242"/>
      <c r="W37" s="243"/>
      <c r="X37" s="133"/>
      <c r="Y37" s="244"/>
    </row>
    <row r="38" spans="1:25" ht="51" x14ac:dyDescent="0.2">
      <c r="A38" s="120">
        <v>4</v>
      </c>
      <c r="B38" s="127" t="s">
        <v>705</v>
      </c>
      <c r="C38" s="122" t="s">
        <v>964</v>
      </c>
      <c r="D38" s="284" t="s">
        <v>264</v>
      </c>
      <c r="E38" s="122"/>
      <c r="F38" s="122"/>
      <c r="G38" s="129"/>
      <c r="H38" s="122"/>
      <c r="I38" s="129"/>
      <c r="J38" s="122"/>
      <c r="K38" s="246" t="s">
        <v>1332</v>
      </c>
      <c r="L38" s="246" t="s">
        <v>1333</v>
      </c>
      <c r="M38" s="249">
        <v>0.8</v>
      </c>
      <c r="N38" s="246" t="s">
        <v>641</v>
      </c>
      <c r="O38" s="246" t="s">
        <v>1038</v>
      </c>
      <c r="P38" s="246" t="s">
        <v>13</v>
      </c>
      <c r="Q38" s="246"/>
      <c r="R38" s="242">
        <v>43396</v>
      </c>
      <c r="S38" s="242">
        <v>43427</v>
      </c>
      <c r="T38" s="242"/>
      <c r="U38" s="242"/>
      <c r="V38" s="242"/>
      <c r="W38" s="243"/>
      <c r="X38" s="133"/>
      <c r="Y38" s="244" t="s">
        <v>1192</v>
      </c>
    </row>
    <row r="39" spans="1:25" ht="25.5" x14ac:dyDescent="0.2">
      <c r="A39" s="120">
        <v>4</v>
      </c>
      <c r="B39" s="220" t="s">
        <v>701</v>
      </c>
      <c r="C39" s="199" t="s">
        <v>700</v>
      </c>
      <c r="D39" s="206"/>
      <c r="E39" s="202"/>
      <c r="F39" s="202"/>
      <c r="G39" s="202"/>
      <c r="H39" s="202"/>
      <c r="I39" s="202"/>
      <c r="J39" s="202"/>
      <c r="K39" s="205"/>
      <c r="L39" s="205"/>
      <c r="M39" s="201">
        <f>AVERAGE(M34:M38)</f>
        <v>0.44000000000000006</v>
      </c>
      <c r="N39" s="205"/>
      <c r="O39" s="205"/>
      <c r="P39" s="205"/>
      <c r="Q39" s="205"/>
      <c r="R39" s="196"/>
      <c r="S39" s="196"/>
      <c r="T39" s="196"/>
      <c r="U39" s="196"/>
      <c r="V39" s="196"/>
      <c r="W39" s="202"/>
      <c r="X39" s="259"/>
      <c r="Y39" s="221"/>
    </row>
    <row r="40" spans="1:25" ht="21.75" customHeight="1" x14ac:dyDescent="0.2">
      <c r="A40" s="120">
        <v>5</v>
      </c>
      <c r="B40" s="222">
        <v>5</v>
      </c>
      <c r="C40" s="144" t="s">
        <v>707</v>
      </c>
      <c r="D40" s="165"/>
      <c r="E40" s="144"/>
      <c r="F40" s="144"/>
      <c r="G40" s="144"/>
      <c r="H40" s="144"/>
      <c r="I40" s="144"/>
      <c r="J40" s="144"/>
      <c r="K40" s="144"/>
      <c r="L40" s="144"/>
      <c r="M40" s="183"/>
      <c r="N40" s="144"/>
      <c r="O40" s="165"/>
      <c r="P40" s="165"/>
      <c r="Q40" s="165"/>
      <c r="R40" s="167"/>
      <c r="S40" s="167"/>
      <c r="T40" s="167"/>
      <c r="U40" s="167"/>
      <c r="V40" s="167"/>
      <c r="W40" s="180"/>
      <c r="X40" s="260"/>
      <c r="Y40" s="223"/>
    </row>
    <row r="41" spans="1:25" ht="21.95" customHeight="1" x14ac:dyDescent="0.2">
      <c r="A41" s="120">
        <v>5</v>
      </c>
      <c r="B41" s="218" t="s">
        <v>708</v>
      </c>
      <c r="C41" s="145" t="s">
        <v>712</v>
      </c>
      <c r="D41" s="123"/>
      <c r="E41" s="145"/>
      <c r="F41" s="145"/>
      <c r="G41" s="145"/>
      <c r="H41" s="145"/>
      <c r="I41" s="145"/>
      <c r="J41" s="145"/>
      <c r="K41" s="145"/>
      <c r="L41" s="145"/>
      <c r="M41" s="178"/>
      <c r="N41" s="145"/>
      <c r="O41" s="123"/>
      <c r="P41" s="123"/>
      <c r="Q41" s="123"/>
      <c r="R41" s="166"/>
      <c r="S41" s="166"/>
      <c r="T41" s="166"/>
      <c r="U41" s="166"/>
      <c r="V41" s="166"/>
      <c r="W41" s="151"/>
      <c r="X41" s="258"/>
      <c r="Y41" s="219"/>
    </row>
    <row r="42" spans="1:25" ht="118.5" customHeight="1" x14ac:dyDescent="0.2">
      <c r="A42" s="120">
        <v>5</v>
      </c>
      <c r="B42" s="781" t="s">
        <v>713</v>
      </c>
      <c r="C42" s="780" t="s">
        <v>711</v>
      </c>
      <c r="D42" s="782" t="s">
        <v>268</v>
      </c>
      <c r="E42" s="245" t="s">
        <v>584</v>
      </c>
      <c r="F42" s="122"/>
      <c r="G42" s="129" t="s">
        <v>965</v>
      </c>
      <c r="H42" s="122" t="s">
        <v>265</v>
      </c>
      <c r="I42" s="129" t="s">
        <v>266</v>
      </c>
      <c r="J42" s="122" t="s">
        <v>267</v>
      </c>
      <c r="K42" s="243" t="s">
        <v>883</v>
      </c>
      <c r="L42" s="246" t="s">
        <v>1023</v>
      </c>
      <c r="M42" s="249">
        <v>0</v>
      </c>
      <c r="N42" s="246" t="s">
        <v>1500</v>
      </c>
      <c r="O42" s="246" t="s">
        <v>1038</v>
      </c>
      <c r="P42" s="246" t="s">
        <v>13</v>
      </c>
      <c r="Q42" s="246"/>
      <c r="R42" s="242">
        <v>43405</v>
      </c>
      <c r="S42" s="242">
        <v>43465</v>
      </c>
      <c r="T42" s="242"/>
      <c r="U42" s="242"/>
      <c r="V42" s="242"/>
      <c r="W42" s="243"/>
      <c r="X42" s="133"/>
      <c r="Y42" s="244"/>
    </row>
    <row r="43" spans="1:25" ht="96" customHeight="1" x14ac:dyDescent="0.2">
      <c r="A43" s="120">
        <v>5</v>
      </c>
      <c r="B43" s="781"/>
      <c r="C43" s="780"/>
      <c r="D43" s="782"/>
      <c r="E43" s="245" t="s">
        <v>270</v>
      </c>
      <c r="F43" s="122"/>
      <c r="G43" s="129"/>
      <c r="H43" s="243"/>
      <c r="I43" s="129"/>
      <c r="J43" s="245"/>
      <c r="K43" s="243" t="s">
        <v>595</v>
      </c>
      <c r="L43" s="246" t="s">
        <v>955</v>
      </c>
      <c r="M43" s="194">
        <v>1</v>
      </c>
      <c r="N43" s="246" t="s">
        <v>1500</v>
      </c>
      <c r="O43" s="246" t="s">
        <v>1038</v>
      </c>
      <c r="P43" s="246" t="s">
        <v>13</v>
      </c>
      <c r="Q43" s="246"/>
      <c r="R43" s="242">
        <v>43313</v>
      </c>
      <c r="S43" s="242">
        <v>43373</v>
      </c>
      <c r="T43" s="242"/>
      <c r="U43" s="242"/>
      <c r="V43" s="242"/>
      <c r="W43" s="243"/>
      <c r="X43" s="133"/>
      <c r="Y43" s="155" t="s">
        <v>1353</v>
      </c>
    </row>
    <row r="44" spans="1:25" ht="117.75" customHeight="1" x14ac:dyDescent="0.2">
      <c r="A44" s="120">
        <v>5</v>
      </c>
      <c r="B44" s="781"/>
      <c r="C44" s="780"/>
      <c r="D44" s="782"/>
      <c r="E44" s="122"/>
      <c r="F44" s="122"/>
      <c r="G44" s="129"/>
      <c r="H44" s="122"/>
      <c r="I44" s="129" t="s">
        <v>243</v>
      </c>
      <c r="J44" s="122" t="s">
        <v>1121</v>
      </c>
      <c r="K44" s="243" t="s">
        <v>884</v>
      </c>
      <c r="L44" s="246" t="s">
        <v>1036</v>
      </c>
      <c r="M44" s="249">
        <v>0.5</v>
      </c>
      <c r="N44" s="246" t="s">
        <v>1500</v>
      </c>
      <c r="O44" s="246" t="s">
        <v>954</v>
      </c>
      <c r="P44" s="246" t="s">
        <v>13</v>
      </c>
      <c r="Q44" s="246"/>
      <c r="R44" s="242">
        <v>43252</v>
      </c>
      <c r="S44" s="242">
        <v>43434</v>
      </c>
      <c r="T44" s="242"/>
      <c r="U44" s="242"/>
      <c r="V44" s="242"/>
      <c r="W44" s="243"/>
      <c r="X44" s="133"/>
      <c r="Y44" s="155" t="s">
        <v>1354</v>
      </c>
    </row>
    <row r="45" spans="1:25" ht="67.5" customHeight="1" x14ac:dyDescent="0.2">
      <c r="A45" s="120">
        <v>5</v>
      </c>
      <c r="B45" s="781"/>
      <c r="C45" s="780"/>
      <c r="D45" s="782"/>
      <c r="E45" s="122"/>
      <c r="F45" s="122"/>
      <c r="G45" s="129"/>
      <c r="H45" s="122"/>
      <c r="I45" s="129" t="s">
        <v>255</v>
      </c>
      <c r="J45" s="122" t="s">
        <v>256</v>
      </c>
      <c r="K45" s="271" t="s">
        <v>1189</v>
      </c>
      <c r="L45" s="243" t="s">
        <v>1190</v>
      </c>
      <c r="M45" s="249">
        <v>1</v>
      </c>
      <c r="N45" s="246" t="s">
        <v>1426</v>
      </c>
      <c r="O45" s="246" t="s">
        <v>1014</v>
      </c>
      <c r="P45" s="246" t="s">
        <v>13</v>
      </c>
      <c r="Q45" s="246"/>
      <c r="R45" s="242">
        <v>43327</v>
      </c>
      <c r="S45" s="242">
        <v>43403</v>
      </c>
      <c r="T45" s="242"/>
      <c r="U45" s="242"/>
      <c r="V45" s="246" t="s">
        <v>1431</v>
      </c>
      <c r="W45" s="243"/>
      <c r="X45" s="269" t="s">
        <v>1518</v>
      </c>
      <c r="Y45" s="269" t="s">
        <v>1519</v>
      </c>
    </row>
    <row r="46" spans="1:25" ht="64.5" customHeight="1" x14ac:dyDescent="0.2">
      <c r="A46" s="120">
        <v>5</v>
      </c>
      <c r="B46" s="781"/>
      <c r="C46" s="780"/>
      <c r="D46" s="782"/>
      <c r="E46" s="122"/>
      <c r="F46" s="122"/>
      <c r="G46" s="129"/>
      <c r="H46" s="122"/>
      <c r="I46" s="129" t="s">
        <v>243</v>
      </c>
      <c r="J46" s="245" t="s">
        <v>1024</v>
      </c>
      <c r="K46" s="246" t="s">
        <v>1025</v>
      </c>
      <c r="L46" s="246" t="s">
        <v>1381</v>
      </c>
      <c r="M46" s="249">
        <v>0</v>
      </c>
      <c r="N46" s="246" t="s">
        <v>1500</v>
      </c>
      <c r="O46" s="246" t="s">
        <v>1038</v>
      </c>
      <c r="P46" s="246" t="s">
        <v>13</v>
      </c>
      <c r="Q46" s="246"/>
      <c r="R46" s="242">
        <v>43313</v>
      </c>
      <c r="S46" s="242">
        <v>43373</v>
      </c>
      <c r="T46" s="242"/>
      <c r="U46" s="242"/>
      <c r="V46" s="242"/>
      <c r="W46" s="243"/>
      <c r="X46" s="133"/>
      <c r="Y46" s="244"/>
    </row>
    <row r="47" spans="1:25" ht="21.95" customHeight="1" x14ac:dyDescent="0.2">
      <c r="A47" s="120">
        <v>5</v>
      </c>
      <c r="B47" s="218" t="s">
        <v>715</v>
      </c>
      <c r="C47" s="145" t="s">
        <v>716</v>
      </c>
      <c r="D47" s="123"/>
      <c r="E47" s="145"/>
      <c r="F47" s="145"/>
      <c r="G47" s="145"/>
      <c r="H47" s="145"/>
      <c r="I47" s="145"/>
      <c r="J47" s="145"/>
      <c r="K47" s="145"/>
      <c r="L47" s="145"/>
      <c r="M47" s="178"/>
      <c r="N47" s="145"/>
      <c r="O47" s="123"/>
      <c r="P47" s="123"/>
      <c r="Q47" s="123"/>
      <c r="R47" s="166"/>
      <c r="S47" s="166"/>
      <c r="T47" s="166"/>
      <c r="U47" s="166"/>
      <c r="V47" s="166"/>
      <c r="W47" s="151"/>
      <c r="X47" s="258"/>
      <c r="Y47" s="219"/>
    </row>
    <row r="48" spans="1:25" ht="97.5" customHeight="1" x14ac:dyDescent="0.2">
      <c r="A48" s="120">
        <v>5</v>
      </c>
      <c r="B48" s="292" t="s">
        <v>717</v>
      </c>
      <c r="C48" s="246" t="s">
        <v>1104</v>
      </c>
      <c r="D48" s="293" t="s">
        <v>247</v>
      </c>
      <c r="E48" s="122"/>
      <c r="F48" s="122"/>
      <c r="G48" s="129"/>
      <c r="H48" s="245"/>
      <c r="I48" s="129"/>
      <c r="J48" s="122"/>
      <c r="K48" s="246" t="s">
        <v>1107</v>
      </c>
      <c r="L48" s="246" t="s">
        <v>1386</v>
      </c>
      <c r="M48" s="249">
        <v>0.5</v>
      </c>
      <c r="N48" s="246" t="s">
        <v>1501</v>
      </c>
      <c r="O48" s="246" t="s">
        <v>1069</v>
      </c>
      <c r="P48" s="246" t="s">
        <v>13</v>
      </c>
      <c r="Q48" s="154" t="s">
        <v>13</v>
      </c>
      <c r="R48" s="242">
        <v>43299</v>
      </c>
      <c r="S48" s="242">
        <v>43312</v>
      </c>
      <c r="T48" s="242">
        <v>43466</v>
      </c>
      <c r="U48" s="242">
        <v>43676</v>
      </c>
      <c r="V48" s="242"/>
      <c r="W48" s="246" t="s">
        <v>1042</v>
      </c>
      <c r="X48" s="141"/>
      <c r="Y48" s="155" t="s">
        <v>1355</v>
      </c>
    </row>
    <row r="49" spans="1:25" ht="64.5" customHeight="1" x14ac:dyDescent="0.2">
      <c r="A49" s="120">
        <v>5</v>
      </c>
      <c r="B49" s="292" t="s">
        <v>718</v>
      </c>
      <c r="C49" s="117" t="s">
        <v>967</v>
      </c>
      <c r="D49" s="156" t="s">
        <v>271</v>
      </c>
      <c r="E49" s="122"/>
      <c r="F49" s="122"/>
      <c r="G49" s="129"/>
      <c r="H49" s="122"/>
      <c r="I49" s="129"/>
      <c r="J49" s="122"/>
      <c r="K49" s="246" t="s">
        <v>1334</v>
      </c>
      <c r="L49" s="246" t="s">
        <v>1335</v>
      </c>
      <c r="M49" s="249">
        <v>0.5</v>
      </c>
      <c r="N49" s="246" t="s">
        <v>641</v>
      </c>
      <c r="O49" s="246" t="s">
        <v>1056</v>
      </c>
      <c r="P49" s="246" t="s">
        <v>13</v>
      </c>
      <c r="Q49" s="246"/>
      <c r="R49" s="242">
        <v>43396</v>
      </c>
      <c r="S49" s="242">
        <v>43448</v>
      </c>
      <c r="T49" s="242"/>
      <c r="U49" s="242"/>
      <c r="V49" s="242"/>
      <c r="W49" s="243"/>
      <c r="X49" s="141" t="s">
        <v>1571</v>
      </c>
      <c r="Y49" s="244"/>
    </row>
    <row r="50" spans="1:25" ht="24.95" customHeight="1" x14ac:dyDescent="0.2">
      <c r="A50" s="120">
        <v>5</v>
      </c>
      <c r="B50" s="220" t="s">
        <v>708</v>
      </c>
      <c r="C50" s="199" t="s">
        <v>712</v>
      </c>
      <c r="D50" s="204"/>
      <c r="E50" s="202"/>
      <c r="F50" s="202"/>
      <c r="G50" s="202"/>
      <c r="H50" s="202"/>
      <c r="I50" s="202"/>
      <c r="J50" s="202"/>
      <c r="K50" s="205"/>
      <c r="L50" s="205"/>
      <c r="M50" s="201">
        <f>AVERAGE(M42:M49)</f>
        <v>0.5</v>
      </c>
      <c r="N50" s="205"/>
      <c r="O50" s="205"/>
      <c r="P50" s="205"/>
      <c r="Q50" s="205"/>
      <c r="R50" s="196"/>
      <c r="S50" s="196"/>
      <c r="T50" s="196"/>
      <c r="U50" s="196"/>
      <c r="V50" s="196"/>
      <c r="W50" s="202"/>
      <c r="X50" s="259"/>
      <c r="Y50" s="221"/>
    </row>
    <row r="51" spans="1:25" ht="21.95" customHeight="1" x14ac:dyDescent="0.2">
      <c r="A51" s="120">
        <v>5</v>
      </c>
      <c r="B51" s="218" t="s">
        <v>709</v>
      </c>
      <c r="C51" s="145" t="s">
        <v>719</v>
      </c>
      <c r="D51" s="123"/>
      <c r="E51" s="145"/>
      <c r="F51" s="145"/>
      <c r="G51" s="145"/>
      <c r="H51" s="145"/>
      <c r="I51" s="145"/>
      <c r="J51" s="145"/>
      <c r="K51" s="145"/>
      <c r="L51" s="145"/>
      <c r="M51" s="178"/>
      <c r="N51" s="145"/>
      <c r="O51" s="123"/>
      <c r="P51" s="123"/>
      <c r="Q51" s="123"/>
      <c r="R51" s="166"/>
      <c r="S51" s="166"/>
      <c r="T51" s="166"/>
      <c r="U51" s="166"/>
      <c r="V51" s="166"/>
      <c r="W51" s="151"/>
      <c r="X51" s="258"/>
      <c r="Y51" s="219"/>
    </row>
    <row r="52" spans="1:25" ht="64.5" customHeight="1" x14ac:dyDescent="0.2">
      <c r="A52" s="120">
        <v>5</v>
      </c>
      <c r="B52" s="292" t="s">
        <v>714</v>
      </c>
      <c r="C52" s="245" t="s">
        <v>720</v>
      </c>
      <c r="D52" s="293" t="s">
        <v>272</v>
      </c>
      <c r="E52" s="245" t="s">
        <v>590</v>
      </c>
      <c r="F52" s="122"/>
      <c r="G52" s="129"/>
      <c r="H52" s="122"/>
      <c r="I52" s="129"/>
      <c r="J52" s="122"/>
      <c r="K52" s="243" t="s">
        <v>885</v>
      </c>
      <c r="L52" s="246" t="s">
        <v>1031</v>
      </c>
      <c r="M52" s="249">
        <v>1</v>
      </c>
      <c r="N52" s="246" t="s">
        <v>1500</v>
      </c>
      <c r="O52" s="246" t="s">
        <v>1038</v>
      </c>
      <c r="P52" s="246" t="s">
        <v>13</v>
      </c>
      <c r="Q52" s="246"/>
      <c r="R52" s="242">
        <v>43313</v>
      </c>
      <c r="S52" s="242">
        <v>43342</v>
      </c>
      <c r="T52" s="242"/>
      <c r="U52" s="242"/>
      <c r="V52" s="242"/>
      <c r="W52" s="243"/>
      <c r="X52" s="133"/>
      <c r="Y52" s="244"/>
    </row>
    <row r="53" spans="1:25" ht="64.5" customHeight="1" x14ac:dyDescent="0.2">
      <c r="A53" s="120">
        <v>5</v>
      </c>
      <c r="B53" s="292" t="s">
        <v>721</v>
      </c>
      <c r="C53" s="245" t="s">
        <v>968</v>
      </c>
      <c r="D53" s="293" t="s">
        <v>273</v>
      </c>
      <c r="E53" s="122"/>
      <c r="F53" s="122"/>
      <c r="G53" s="129"/>
      <c r="H53" s="122"/>
      <c r="I53" s="129"/>
      <c r="J53" s="245"/>
      <c r="K53" s="243" t="s">
        <v>1122</v>
      </c>
      <c r="L53" s="246" t="s">
        <v>1039</v>
      </c>
      <c r="M53" s="249">
        <v>0</v>
      </c>
      <c r="N53" s="246" t="s">
        <v>1500</v>
      </c>
      <c r="O53" s="246" t="s">
        <v>1038</v>
      </c>
      <c r="P53" s="246" t="s">
        <v>13</v>
      </c>
      <c r="Q53" s="246"/>
      <c r="R53" s="242">
        <v>43405</v>
      </c>
      <c r="S53" s="242">
        <v>43465</v>
      </c>
      <c r="T53" s="242"/>
      <c r="U53" s="242"/>
      <c r="V53" s="242"/>
      <c r="W53" s="243"/>
      <c r="X53" s="133"/>
      <c r="Y53" s="244"/>
    </row>
    <row r="54" spans="1:25" ht="24.95" customHeight="1" x14ac:dyDescent="0.2">
      <c r="A54" s="120">
        <v>5</v>
      </c>
      <c r="B54" s="220" t="s">
        <v>709</v>
      </c>
      <c r="C54" s="199" t="s">
        <v>719</v>
      </c>
      <c r="D54" s="204"/>
      <c r="E54" s="202"/>
      <c r="F54" s="202"/>
      <c r="G54" s="202"/>
      <c r="H54" s="202"/>
      <c r="I54" s="202"/>
      <c r="J54" s="205"/>
      <c r="K54" s="202"/>
      <c r="L54" s="205"/>
      <c r="M54" s="201">
        <f>AVERAGE(M52:M53)</f>
        <v>0.5</v>
      </c>
      <c r="N54" s="205"/>
      <c r="O54" s="205"/>
      <c r="P54" s="205"/>
      <c r="Q54" s="205"/>
      <c r="R54" s="196"/>
      <c r="S54" s="196"/>
      <c r="T54" s="196"/>
      <c r="U54" s="196"/>
      <c r="V54" s="196"/>
      <c r="W54" s="202"/>
      <c r="X54" s="259"/>
      <c r="Y54" s="221"/>
    </row>
    <row r="55" spans="1:25" ht="21.95" customHeight="1" x14ac:dyDescent="0.2">
      <c r="A55" s="120">
        <v>5</v>
      </c>
      <c r="B55" s="218" t="s">
        <v>710</v>
      </c>
      <c r="C55" s="145" t="s">
        <v>722</v>
      </c>
      <c r="D55" s="123"/>
      <c r="E55" s="145"/>
      <c r="F55" s="145"/>
      <c r="G55" s="145"/>
      <c r="H55" s="145"/>
      <c r="I55" s="145"/>
      <c r="J55" s="145"/>
      <c r="K55" s="145"/>
      <c r="L55" s="145"/>
      <c r="M55" s="178"/>
      <c r="N55" s="145"/>
      <c r="O55" s="123"/>
      <c r="P55" s="123"/>
      <c r="Q55" s="123"/>
      <c r="R55" s="166"/>
      <c r="S55" s="166"/>
      <c r="T55" s="166"/>
      <c r="U55" s="166"/>
      <c r="V55" s="166"/>
      <c r="W55" s="151"/>
      <c r="X55" s="258"/>
      <c r="Y55" s="219"/>
    </row>
    <row r="56" spans="1:25" ht="78" customHeight="1" x14ac:dyDescent="0.2">
      <c r="A56" s="120">
        <v>5</v>
      </c>
      <c r="B56" s="781" t="s">
        <v>724</v>
      </c>
      <c r="C56" s="780" t="s">
        <v>723</v>
      </c>
      <c r="D56" s="784"/>
      <c r="E56" s="245" t="s">
        <v>555</v>
      </c>
      <c r="F56" s="245" t="s">
        <v>281</v>
      </c>
      <c r="G56" s="129"/>
      <c r="H56" s="122"/>
      <c r="I56" s="129"/>
      <c r="J56" s="122"/>
      <c r="K56" s="168" t="s">
        <v>673</v>
      </c>
      <c r="L56" s="246" t="s">
        <v>1570</v>
      </c>
      <c r="M56" s="249">
        <v>0</v>
      </c>
      <c r="N56" s="246" t="s">
        <v>1500</v>
      </c>
      <c r="O56" s="246" t="s">
        <v>954</v>
      </c>
      <c r="P56" s="246"/>
      <c r="Q56" s="154" t="s">
        <v>13</v>
      </c>
      <c r="R56" s="242">
        <v>43405</v>
      </c>
      <c r="S56" s="242"/>
      <c r="T56" s="242"/>
      <c r="U56" s="242">
        <v>43524</v>
      </c>
      <c r="V56" s="242"/>
      <c r="W56" s="243"/>
      <c r="X56" s="133"/>
      <c r="Y56" s="244"/>
    </row>
    <row r="57" spans="1:25" ht="65.25" customHeight="1" x14ac:dyDescent="0.2">
      <c r="A57" s="120">
        <v>5</v>
      </c>
      <c r="B57" s="781"/>
      <c r="C57" s="780"/>
      <c r="D57" s="784"/>
      <c r="E57" s="122"/>
      <c r="F57" s="122"/>
      <c r="G57" s="129"/>
      <c r="H57" s="122"/>
      <c r="I57" s="129" t="s">
        <v>274</v>
      </c>
      <c r="J57" s="122" t="s">
        <v>277</v>
      </c>
      <c r="K57" s="246" t="s">
        <v>1193</v>
      </c>
      <c r="L57" s="246" t="s">
        <v>1346</v>
      </c>
      <c r="M57" s="249">
        <v>0.3</v>
      </c>
      <c r="N57" s="246" t="s">
        <v>1015</v>
      </c>
      <c r="O57" s="246" t="s">
        <v>1068</v>
      </c>
      <c r="P57" s="246"/>
      <c r="Q57" s="154" t="s">
        <v>13</v>
      </c>
      <c r="R57" s="243"/>
      <c r="S57" s="210"/>
      <c r="T57" s="242">
        <v>43466</v>
      </c>
      <c r="U57" s="242">
        <v>43646</v>
      </c>
      <c r="V57" s="246" t="s">
        <v>1462</v>
      </c>
      <c r="W57" s="243"/>
      <c r="X57" s="133"/>
      <c r="Y57" s="244" t="s">
        <v>1475</v>
      </c>
    </row>
    <row r="58" spans="1:25" ht="91.5" customHeight="1" x14ac:dyDescent="0.2">
      <c r="A58" s="120">
        <v>5</v>
      </c>
      <c r="B58" s="781"/>
      <c r="C58" s="780"/>
      <c r="D58" s="784"/>
      <c r="E58" s="122"/>
      <c r="F58" s="122"/>
      <c r="G58" s="129"/>
      <c r="H58" s="122"/>
      <c r="I58" s="129" t="s">
        <v>274</v>
      </c>
      <c r="J58" s="245" t="s">
        <v>278</v>
      </c>
      <c r="K58" s="246" t="s">
        <v>1105</v>
      </c>
      <c r="L58" s="246" t="s">
        <v>1356</v>
      </c>
      <c r="M58" s="194">
        <v>0.5</v>
      </c>
      <c r="N58" s="246" t="s">
        <v>641</v>
      </c>
      <c r="O58" s="246" t="s">
        <v>1011</v>
      </c>
      <c r="P58" s="246" t="s">
        <v>13</v>
      </c>
      <c r="Q58" s="246"/>
      <c r="R58" s="242">
        <v>43160</v>
      </c>
      <c r="S58" s="242">
        <v>43465</v>
      </c>
      <c r="T58" s="242"/>
      <c r="U58" s="242"/>
      <c r="V58" s="242"/>
      <c r="W58" s="243"/>
      <c r="X58" s="141" t="s">
        <v>1571</v>
      </c>
      <c r="Y58" s="155" t="s">
        <v>1357</v>
      </c>
    </row>
    <row r="59" spans="1:25" ht="65.25" customHeight="1" x14ac:dyDescent="0.2">
      <c r="A59" s="120">
        <v>5</v>
      </c>
      <c r="B59" s="781"/>
      <c r="C59" s="780"/>
      <c r="D59" s="784"/>
      <c r="E59" s="122"/>
      <c r="F59" s="122"/>
      <c r="G59" s="129"/>
      <c r="H59" s="122"/>
      <c r="I59" s="129" t="s">
        <v>279</v>
      </c>
      <c r="J59" s="122" t="s">
        <v>280</v>
      </c>
      <c r="K59" s="243" t="s">
        <v>1193</v>
      </c>
      <c r="L59" s="243" t="s">
        <v>1194</v>
      </c>
      <c r="M59" s="249">
        <v>0.4</v>
      </c>
      <c r="N59" s="243" t="s">
        <v>872</v>
      </c>
      <c r="O59" s="246" t="s">
        <v>1014</v>
      </c>
      <c r="P59" s="246" t="s">
        <v>13</v>
      </c>
      <c r="Q59" s="246"/>
      <c r="R59" s="242">
        <v>43160</v>
      </c>
      <c r="S59" s="242">
        <v>43434</v>
      </c>
      <c r="T59" s="242"/>
      <c r="U59" s="273">
        <v>43646</v>
      </c>
      <c r="V59" s="247" t="s">
        <v>1476</v>
      </c>
      <c r="W59" s="244" t="s">
        <v>1432</v>
      </c>
      <c r="X59" s="266" t="s">
        <v>1520</v>
      </c>
      <c r="Y59" s="244"/>
    </row>
    <row r="60" spans="1:25" ht="65.25" customHeight="1" x14ac:dyDescent="0.2">
      <c r="A60" s="120">
        <v>5</v>
      </c>
      <c r="B60" s="781"/>
      <c r="C60" s="780"/>
      <c r="D60" s="784"/>
      <c r="E60" s="122"/>
      <c r="F60" s="122"/>
      <c r="G60" s="129"/>
      <c r="H60" s="122"/>
      <c r="I60" s="129" t="s">
        <v>251</v>
      </c>
      <c r="J60" s="122" t="s">
        <v>282</v>
      </c>
      <c r="K60" s="271" t="s">
        <v>1306</v>
      </c>
      <c r="L60" s="243" t="s">
        <v>1195</v>
      </c>
      <c r="M60" s="249">
        <v>0.9</v>
      </c>
      <c r="N60" s="243" t="s">
        <v>872</v>
      </c>
      <c r="O60" s="246" t="s">
        <v>1014</v>
      </c>
      <c r="P60" s="246" t="s">
        <v>13</v>
      </c>
      <c r="Q60" s="246"/>
      <c r="R60" s="242">
        <v>43160</v>
      </c>
      <c r="S60" s="242">
        <v>43434</v>
      </c>
      <c r="T60" s="242"/>
      <c r="U60" s="274">
        <v>43511</v>
      </c>
      <c r="V60" s="246" t="s">
        <v>1433</v>
      </c>
      <c r="W60" s="155"/>
      <c r="X60" s="275" t="s">
        <v>1521</v>
      </c>
      <c r="Y60" s="155"/>
    </row>
    <row r="61" spans="1:25" ht="24.95" customHeight="1" x14ac:dyDescent="0.2">
      <c r="A61" s="120">
        <v>5</v>
      </c>
      <c r="B61" s="220" t="s">
        <v>710</v>
      </c>
      <c r="C61" s="199" t="s">
        <v>722</v>
      </c>
      <c r="D61" s="204"/>
      <c r="E61" s="202"/>
      <c r="F61" s="202"/>
      <c r="G61" s="202"/>
      <c r="H61" s="202"/>
      <c r="I61" s="202"/>
      <c r="J61" s="202"/>
      <c r="K61" s="202"/>
      <c r="L61" s="202"/>
      <c r="M61" s="201">
        <f>AVERAGE(M56:M60)</f>
        <v>0.42000000000000004</v>
      </c>
      <c r="N61" s="202"/>
      <c r="O61" s="205"/>
      <c r="P61" s="205"/>
      <c r="Q61" s="205"/>
      <c r="R61" s="196"/>
      <c r="S61" s="196"/>
      <c r="T61" s="196"/>
      <c r="U61" s="196"/>
      <c r="V61" s="196"/>
      <c r="W61" s="202"/>
      <c r="X61" s="259"/>
      <c r="Y61" s="221"/>
    </row>
    <row r="62" spans="1:25" ht="21.75" customHeight="1" x14ac:dyDescent="0.2">
      <c r="A62" s="120">
        <v>6</v>
      </c>
      <c r="B62" s="222" t="s">
        <v>725</v>
      </c>
      <c r="C62" s="144" t="s">
        <v>726</v>
      </c>
      <c r="D62" s="165"/>
      <c r="E62" s="144"/>
      <c r="F62" s="144"/>
      <c r="G62" s="144"/>
      <c r="H62" s="144"/>
      <c r="I62" s="144"/>
      <c r="J62" s="144"/>
      <c r="K62" s="144"/>
      <c r="L62" s="144"/>
      <c r="M62" s="183"/>
      <c r="N62" s="144"/>
      <c r="O62" s="165"/>
      <c r="P62" s="165"/>
      <c r="Q62" s="165"/>
      <c r="R62" s="167"/>
      <c r="S62" s="167"/>
      <c r="T62" s="167"/>
      <c r="U62" s="167"/>
      <c r="V62" s="167"/>
      <c r="W62" s="181"/>
      <c r="X62" s="261"/>
      <c r="Y62" s="223"/>
    </row>
    <row r="63" spans="1:25" ht="40.5" customHeight="1" x14ac:dyDescent="0.2">
      <c r="A63" s="120">
        <v>6</v>
      </c>
      <c r="B63" s="218" t="s">
        <v>727</v>
      </c>
      <c r="C63" s="145" t="s">
        <v>728</v>
      </c>
      <c r="D63" s="123"/>
      <c r="E63" s="145"/>
      <c r="F63" s="145"/>
      <c r="G63" s="145"/>
      <c r="H63" s="145"/>
      <c r="I63" s="145"/>
      <c r="J63" s="145"/>
      <c r="K63" s="145"/>
      <c r="L63" s="145"/>
      <c r="M63" s="178"/>
      <c r="N63" s="145"/>
      <c r="O63" s="123"/>
      <c r="P63" s="123"/>
      <c r="Q63" s="123"/>
      <c r="R63" s="166"/>
      <c r="S63" s="166"/>
      <c r="T63" s="166"/>
      <c r="U63" s="166"/>
      <c r="V63" s="166"/>
      <c r="W63" s="151"/>
      <c r="X63" s="258"/>
      <c r="Y63" s="219"/>
    </row>
    <row r="64" spans="1:25" ht="74.25" customHeight="1" x14ac:dyDescent="0.2">
      <c r="A64" s="120">
        <v>6</v>
      </c>
      <c r="B64" s="781" t="s">
        <v>286</v>
      </c>
      <c r="C64" s="780" t="s">
        <v>47</v>
      </c>
      <c r="D64" s="293"/>
      <c r="E64" s="122"/>
      <c r="F64" s="122"/>
      <c r="G64" s="129"/>
      <c r="H64" s="122"/>
      <c r="I64" s="129" t="s">
        <v>274</v>
      </c>
      <c r="J64" s="122" t="s">
        <v>283</v>
      </c>
      <c r="K64" s="243" t="s">
        <v>886</v>
      </c>
      <c r="L64" s="246" t="s">
        <v>1026</v>
      </c>
      <c r="M64" s="249">
        <v>0.5</v>
      </c>
      <c r="N64" s="246" t="s">
        <v>1501</v>
      </c>
      <c r="O64" s="246" t="s">
        <v>1069</v>
      </c>
      <c r="P64" s="246"/>
      <c r="Q64" s="154" t="s">
        <v>13</v>
      </c>
      <c r="R64" s="242">
        <v>43405</v>
      </c>
      <c r="S64" s="242"/>
      <c r="T64" s="242"/>
      <c r="U64" s="242">
        <v>43496</v>
      </c>
      <c r="V64" s="242"/>
      <c r="W64" s="243"/>
      <c r="X64" s="133"/>
      <c r="Y64" s="244"/>
    </row>
    <row r="65" spans="1:25" ht="51" customHeight="1" x14ac:dyDescent="0.2">
      <c r="A65" s="120">
        <v>6</v>
      </c>
      <c r="B65" s="781"/>
      <c r="C65" s="780"/>
      <c r="D65" s="293"/>
      <c r="E65" s="122"/>
      <c r="F65" s="122"/>
      <c r="G65" s="129"/>
      <c r="H65" s="122"/>
      <c r="I65" s="129" t="s">
        <v>274</v>
      </c>
      <c r="J65" s="122" t="s">
        <v>284</v>
      </c>
      <c r="K65" s="246" t="s">
        <v>1027</v>
      </c>
      <c r="L65" s="246" t="s">
        <v>1028</v>
      </c>
      <c r="M65" s="249">
        <v>0.5</v>
      </c>
      <c r="N65" s="246" t="s">
        <v>1501</v>
      </c>
      <c r="O65" s="246" t="s">
        <v>1069</v>
      </c>
      <c r="P65" s="246" t="s">
        <v>13</v>
      </c>
      <c r="Q65" s="154" t="s">
        <v>13</v>
      </c>
      <c r="R65" s="242">
        <v>43282</v>
      </c>
      <c r="S65" s="242">
        <v>43373</v>
      </c>
      <c r="T65" s="242"/>
      <c r="U65" s="242">
        <v>43496</v>
      </c>
      <c r="V65" s="242"/>
      <c r="W65" s="243"/>
      <c r="X65" s="133"/>
      <c r="Y65" s="155" t="s">
        <v>1358</v>
      </c>
    </row>
    <row r="66" spans="1:25" ht="51" customHeight="1" x14ac:dyDescent="0.2">
      <c r="A66" s="120">
        <v>6</v>
      </c>
      <c r="B66" s="781"/>
      <c r="C66" s="780"/>
      <c r="D66" s="293"/>
      <c r="E66" s="122"/>
      <c r="F66" s="122"/>
      <c r="G66" s="129"/>
      <c r="H66" s="122"/>
      <c r="I66" s="129" t="s">
        <v>274</v>
      </c>
      <c r="J66" s="122" t="s">
        <v>285</v>
      </c>
      <c r="K66" s="243" t="s">
        <v>887</v>
      </c>
      <c r="L66" s="246" t="s">
        <v>1026</v>
      </c>
      <c r="M66" s="249">
        <v>0.5</v>
      </c>
      <c r="N66" s="246" t="s">
        <v>1501</v>
      </c>
      <c r="O66" s="246" t="s">
        <v>1069</v>
      </c>
      <c r="P66" s="246"/>
      <c r="Q66" s="154" t="s">
        <v>13</v>
      </c>
      <c r="R66" s="242">
        <v>43405</v>
      </c>
      <c r="S66" s="242"/>
      <c r="T66" s="242"/>
      <c r="U66" s="242">
        <v>43496</v>
      </c>
      <c r="V66" s="242"/>
      <c r="W66" s="243"/>
      <c r="X66" s="133"/>
      <c r="Y66" s="244"/>
    </row>
    <row r="67" spans="1:25" ht="68.25" customHeight="1" x14ac:dyDescent="0.2">
      <c r="A67" s="120">
        <v>6</v>
      </c>
      <c r="B67" s="781" t="s">
        <v>290</v>
      </c>
      <c r="C67" s="780" t="s">
        <v>48</v>
      </c>
      <c r="D67" s="293"/>
      <c r="E67" s="122"/>
      <c r="F67" s="122"/>
      <c r="G67" s="129"/>
      <c r="H67" s="122"/>
      <c r="I67" s="785" t="s">
        <v>274</v>
      </c>
      <c r="J67" s="776" t="s">
        <v>289</v>
      </c>
      <c r="K67" s="246" t="s">
        <v>1029</v>
      </c>
      <c r="L67" s="246" t="s">
        <v>1028</v>
      </c>
      <c r="M67" s="249">
        <v>0.5</v>
      </c>
      <c r="N67" s="246" t="s">
        <v>1501</v>
      </c>
      <c r="O67" s="246" t="s">
        <v>1069</v>
      </c>
      <c r="P67" s="246" t="s">
        <v>13</v>
      </c>
      <c r="Q67" s="246"/>
      <c r="R67" s="242">
        <v>43282</v>
      </c>
      <c r="S67" s="242">
        <v>43311</v>
      </c>
      <c r="T67" s="242"/>
      <c r="U67" s="242"/>
      <c r="V67" s="242"/>
      <c r="W67" s="243"/>
      <c r="X67" s="133"/>
      <c r="Y67" s="155" t="s">
        <v>1359</v>
      </c>
    </row>
    <row r="68" spans="1:25" ht="40.5" customHeight="1" x14ac:dyDescent="0.2">
      <c r="A68" s="120">
        <v>6</v>
      </c>
      <c r="B68" s="781"/>
      <c r="C68" s="780"/>
      <c r="D68" s="293"/>
      <c r="E68" s="122"/>
      <c r="F68" s="122"/>
      <c r="G68" s="129"/>
      <c r="H68" s="122"/>
      <c r="I68" s="785"/>
      <c r="J68" s="776"/>
      <c r="K68" s="246" t="s">
        <v>1196</v>
      </c>
      <c r="L68" s="246" t="s">
        <v>1197</v>
      </c>
      <c r="M68" s="249">
        <v>1</v>
      </c>
      <c r="N68" s="246" t="s">
        <v>1198</v>
      </c>
      <c r="O68" s="246" t="s">
        <v>1014</v>
      </c>
      <c r="P68" s="246"/>
      <c r="Q68" s="154" t="s">
        <v>13</v>
      </c>
      <c r="R68" s="242">
        <v>43709</v>
      </c>
      <c r="S68" s="242"/>
      <c r="T68" s="242"/>
      <c r="U68" s="242">
        <v>43496</v>
      </c>
      <c r="V68" s="246" t="s">
        <v>1435</v>
      </c>
      <c r="W68" s="246"/>
      <c r="X68" s="266" t="s">
        <v>1522</v>
      </c>
      <c r="Y68" s="244" t="s">
        <v>1436</v>
      </c>
    </row>
    <row r="69" spans="1:25" ht="51" customHeight="1" x14ac:dyDescent="0.2">
      <c r="A69" s="120">
        <v>6</v>
      </c>
      <c r="B69" s="781"/>
      <c r="C69" s="780"/>
      <c r="D69" s="293"/>
      <c r="E69" s="122"/>
      <c r="F69" s="122"/>
      <c r="G69" s="129" t="s">
        <v>287</v>
      </c>
      <c r="H69" s="122" t="s">
        <v>288</v>
      </c>
      <c r="I69" s="129"/>
      <c r="J69" s="122"/>
      <c r="K69" s="246" t="s">
        <v>889</v>
      </c>
      <c r="L69" s="246" t="s">
        <v>1428</v>
      </c>
      <c r="M69" s="249">
        <v>0</v>
      </c>
      <c r="N69" s="246" t="s">
        <v>1500</v>
      </c>
      <c r="O69" s="246" t="s">
        <v>1038</v>
      </c>
      <c r="P69" s="246"/>
      <c r="Q69" s="154" t="s">
        <v>13</v>
      </c>
      <c r="R69" s="242"/>
      <c r="S69" s="242"/>
      <c r="T69" s="242">
        <v>43525</v>
      </c>
      <c r="U69" s="242">
        <v>43830</v>
      </c>
      <c r="V69" s="242"/>
      <c r="W69" s="243"/>
      <c r="X69" s="133"/>
      <c r="Y69" s="244"/>
    </row>
    <row r="70" spans="1:25" ht="59.25" customHeight="1" x14ac:dyDescent="0.2">
      <c r="A70" s="120">
        <v>6</v>
      </c>
      <c r="B70" s="781"/>
      <c r="C70" s="780"/>
      <c r="D70" s="293"/>
      <c r="E70" s="122"/>
      <c r="F70" s="122"/>
      <c r="G70" s="129"/>
      <c r="H70" s="122"/>
      <c r="I70" s="129" t="s">
        <v>274</v>
      </c>
      <c r="J70" s="122" t="s">
        <v>292</v>
      </c>
      <c r="K70" s="246" t="s">
        <v>1307</v>
      </c>
      <c r="L70" s="246" t="s">
        <v>1197</v>
      </c>
      <c r="M70" s="249">
        <v>0</v>
      </c>
      <c r="N70" s="243" t="s">
        <v>888</v>
      </c>
      <c r="O70" s="246" t="s">
        <v>1014</v>
      </c>
      <c r="P70" s="246"/>
      <c r="Q70" s="154" t="s">
        <v>13</v>
      </c>
      <c r="R70" s="242">
        <v>43709</v>
      </c>
      <c r="S70" s="242"/>
      <c r="T70" s="242"/>
      <c r="U70" s="242">
        <v>43496</v>
      </c>
      <c r="V70" s="246" t="s">
        <v>1437</v>
      </c>
      <c r="W70" s="246"/>
      <c r="X70" s="276" t="s">
        <v>1523</v>
      </c>
      <c r="Y70" s="244"/>
    </row>
    <row r="71" spans="1:25" ht="51" customHeight="1" x14ac:dyDescent="0.2">
      <c r="A71" s="120">
        <v>6</v>
      </c>
      <c r="B71" s="781"/>
      <c r="C71" s="780"/>
      <c r="D71" s="293"/>
      <c r="E71" s="122"/>
      <c r="F71" s="122"/>
      <c r="G71" s="129" t="s">
        <v>969</v>
      </c>
      <c r="H71" s="122" t="s">
        <v>291</v>
      </c>
      <c r="I71" s="129"/>
      <c r="J71" s="122"/>
      <c r="K71" s="243" t="s">
        <v>890</v>
      </c>
      <c r="L71" s="246" t="s">
        <v>1032</v>
      </c>
      <c r="M71" s="249">
        <v>0.5</v>
      </c>
      <c r="N71" s="246" t="s">
        <v>1500</v>
      </c>
      <c r="O71" s="246" t="s">
        <v>1038</v>
      </c>
      <c r="P71" s="246" t="s">
        <v>13</v>
      </c>
      <c r="Q71" s="246"/>
      <c r="R71" s="242">
        <v>43405</v>
      </c>
      <c r="S71" s="242">
        <v>43434</v>
      </c>
      <c r="T71" s="242"/>
      <c r="U71" s="242"/>
      <c r="V71" s="242"/>
      <c r="W71" s="243"/>
      <c r="X71" s="133"/>
      <c r="Y71" s="244"/>
    </row>
    <row r="72" spans="1:25" ht="66" customHeight="1" x14ac:dyDescent="0.2">
      <c r="A72" s="120">
        <v>6</v>
      </c>
      <c r="B72" s="781"/>
      <c r="C72" s="780"/>
      <c r="D72" s="293"/>
      <c r="E72" s="122"/>
      <c r="F72" s="122"/>
      <c r="G72" s="289" t="s">
        <v>970</v>
      </c>
      <c r="H72" s="285" t="s">
        <v>1044</v>
      </c>
      <c r="I72" s="289"/>
      <c r="J72" s="288"/>
      <c r="K72" s="243"/>
      <c r="L72" s="243"/>
      <c r="M72" s="296"/>
      <c r="N72" s="243" t="s">
        <v>891</v>
      </c>
      <c r="O72" s="246" t="s">
        <v>1033</v>
      </c>
      <c r="P72" s="246"/>
      <c r="Q72" s="246"/>
      <c r="R72" s="242"/>
      <c r="S72" s="242"/>
      <c r="T72" s="242"/>
      <c r="U72" s="242"/>
      <c r="V72" s="242"/>
      <c r="W72" s="243"/>
      <c r="X72" s="133"/>
      <c r="Y72" s="244"/>
    </row>
    <row r="73" spans="1:25" ht="84" customHeight="1" x14ac:dyDescent="0.2">
      <c r="A73" s="120">
        <v>6</v>
      </c>
      <c r="B73" s="781"/>
      <c r="C73" s="780"/>
      <c r="D73" s="293"/>
      <c r="E73" s="122"/>
      <c r="F73" s="122"/>
      <c r="G73" s="289" t="s">
        <v>970</v>
      </c>
      <c r="H73" s="288" t="s">
        <v>293</v>
      </c>
      <c r="I73" s="289"/>
      <c r="J73" s="288"/>
      <c r="K73" s="243"/>
      <c r="L73" s="243"/>
      <c r="M73" s="296"/>
      <c r="N73" s="243" t="s">
        <v>891</v>
      </c>
      <c r="O73" s="246" t="s">
        <v>1033</v>
      </c>
      <c r="P73" s="246"/>
      <c r="Q73" s="246"/>
      <c r="R73" s="242"/>
      <c r="S73" s="242"/>
      <c r="T73" s="242"/>
      <c r="U73" s="242"/>
      <c r="V73" s="242"/>
      <c r="W73" s="243"/>
      <c r="X73" s="133"/>
      <c r="Y73" s="244"/>
    </row>
    <row r="74" spans="1:25" ht="104.25" customHeight="1" x14ac:dyDescent="0.2">
      <c r="A74" s="120">
        <v>6</v>
      </c>
      <c r="B74" s="781"/>
      <c r="C74" s="780"/>
      <c r="D74" s="293"/>
      <c r="E74" s="122"/>
      <c r="F74" s="122"/>
      <c r="G74" s="129"/>
      <c r="H74" s="122"/>
      <c r="I74" s="129" t="s">
        <v>243</v>
      </c>
      <c r="J74" s="122" t="s">
        <v>349</v>
      </c>
      <c r="K74" s="246" t="s">
        <v>1034</v>
      </c>
      <c r="L74" s="250" t="s">
        <v>1218</v>
      </c>
      <c r="M74" s="249">
        <v>0.33</v>
      </c>
      <c r="N74" s="246" t="s">
        <v>1500</v>
      </c>
      <c r="O74" s="246" t="s">
        <v>954</v>
      </c>
      <c r="P74" s="246"/>
      <c r="Q74" s="154" t="s">
        <v>13</v>
      </c>
      <c r="R74" s="242">
        <v>43282</v>
      </c>
      <c r="S74" s="242"/>
      <c r="T74" s="242"/>
      <c r="U74" s="242">
        <v>43585</v>
      </c>
      <c r="V74" s="242"/>
      <c r="W74" s="243"/>
      <c r="X74" s="133"/>
      <c r="Y74" s="244"/>
    </row>
    <row r="75" spans="1:25" ht="89.25" customHeight="1" x14ac:dyDescent="0.2">
      <c r="A75" s="120">
        <v>6</v>
      </c>
      <c r="B75" s="781"/>
      <c r="C75" s="780"/>
      <c r="D75" s="293"/>
      <c r="E75" s="122"/>
      <c r="F75" s="122"/>
      <c r="G75" s="129"/>
      <c r="H75" s="122"/>
      <c r="I75" s="129" t="s">
        <v>243</v>
      </c>
      <c r="J75" s="122" t="s">
        <v>350</v>
      </c>
      <c r="K75" s="246"/>
      <c r="L75" s="246"/>
      <c r="M75" s="249">
        <v>1</v>
      </c>
      <c r="N75" s="246" t="s">
        <v>1500</v>
      </c>
      <c r="O75" s="246" t="s">
        <v>954</v>
      </c>
      <c r="P75" s="246"/>
      <c r="Q75" s="246"/>
      <c r="R75" s="242"/>
      <c r="S75" s="242"/>
      <c r="T75" s="242"/>
      <c r="U75" s="242"/>
      <c r="V75" s="242"/>
      <c r="W75" s="243"/>
      <c r="X75" s="133"/>
      <c r="Y75" s="155" t="s">
        <v>1477</v>
      </c>
    </row>
    <row r="76" spans="1:25" ht="70.5" customHeight="1" x14ac:dyDescent="0.2">
      <c r="A76" s="120">
        <v>6</v>
      </c>
      <c r="B76" s="781"/>
      <c r="C76" s="780"/>
      <c r="D76" s="293"/>
      <c r="E76" s="122"/>
      <c r="F76" s="122"/>
      <c r="G76" s="129"/>
      <c r="H76" s="122"/>
      <c r="I76" s="129"/>
      <c r="J76" s="122"/>
      <c r="K76" s="246" t="s">
        <v>1334</v>
      </c>
      <c r="L76" s="246" t="s">
        <v>1335</v>
      </c>
      <c r="M76" s="249">
        <v>0.5</v>
      </c>
      <c r="N76" s="246" t="s">
        <v>641</v>
      </c>
      <c r="O76" s="246" t="s">
        <v>1056</v>
      </c>
      <c r="P76" s="246" t="s">
        <v>13</v>
      </c>
      <c r="Q76" s="246"/>
      <c r="R76" s="242">
        <v>43396</v>
      </c>
      <c r="S76" s="242">
        <v>43448</v>
      </c>
      <c r="T76" s="242"/>
      <c r="U76" s="242"/>
      <c r="V76" s="242"/>
      <c r="W76" s="243"/>
      <c r="X76" s="141" t="s">
        <v>1571</v>
      </c>
      <c r="Y76" s="244"/>
    </row>
    <row r="77" spans="1:25" ht="24.95" customHeight="1" x14ac:dyDescent="0.2">
      <c r="A77" s="120">
        <v>6</v>
      </c>
      <c r="B77" s="220" t="s">
        <v>727</v>
      </c>
      <c r="C77" s="199" t="s">
        <v>728</v>
      </c>
      <c r="D77" s="204"/>
      <c r="E77" s="202"/>
      <c r="F77" s="202"/>
      <c r="G77" s="202"/>
      <c r="H77" s="202"/>
      <c r="I77" s="202"/>
      <c r="J77" s="202"/>
      <c r="K77" s="205"/>
      <c r="L77" s="205"/>
      <c r="M77" s="201">
        <f>AVERAGE(M64:M76)</f>
        <v>0.48454545454545456</v>
      </c>
      <c r="N77" s="205"/>
      <c r="O77" s="205"/>
      <c r="P77" s="205"/>
      <c r="Q77" s="205"/>
      <c r="R77" s="196"/>
      <c r="S77" s="196"/>
      <c r="T77" s="196"/>
      <c r="U77" s="196"/>
      <c r="V77" s="196"/>
      <c r="W77" s="202"/>
      <c r="X77" s="259"/>
      <c r="Y77" s="221"/>
    </row>
    <row r="78" spans="1:25" ht="28.5" customHeight="1" x14ac:dyDescent="0.2">
      <c r="A78" s="120">
        <v>6</v>
      </c>
      <c r="B78" s="218" t="s">
        <v>729</v>
      </c>
      <c r="C78" s="145" t="s">
        <v>731</v>
      </c>
      <c r="D78" s="123"/>
      <c r="E78" s="145"/>
      <c r="F78" s="145"/>
      <c r="G78" s="145"/>
      <c r="H78" s="145"/>
      <c r="I78" s="145"/>
      <c r="J78" s="145"/>
      <c r="K78" s="145"/>
      <c r="L78" s="145"/>
      <c r="M78" s="178"/>
      <c r="N78" s="145"/>
      <c r="O78" s="123"/>
      <c r="P78" s="123"/>
      <c r="Q78" s="123"/>
      <c r="R78" s="166"/>
      <c r="S78" s="166"/>
      <c r="T78" s="166"/>
      <c r="U78" s="166"/>
      <c r="V78" s="166"/>
      <c r="W78" s="151"/>
      <c r="X78" s="258"/>
      <c r="Y78" s="219"/>
    </row>
    <row r="79" spans="1:25" ht="51" customHeight="1" x14ac:dyDescent="0.2">
      <c r="A79" s="120">
        <v>6</v>
      </c>
      <c r="B79" s="786" t="s">
        <v>730</v>
      </c>
      <c r="C79" s="784" t="s">
        <v>50</v>
      </c>
      <c r="D79" s="293"/>
      <c r="E79" s="122" t="s">
        <v>892</v>
      </c>
      <c r="F79" s="122"/>
      <c r="G79" s="129"/>
      <c r="H79" s="122"/>
      <c r="I79" s="129"/>
      <c r="J79" s="122"/>
      <c r="K79" s="243" t="s">
        <v>893</v>
      </c>
      <c r="L79" s="246" t="s">
        <v>955</v>
      </c>
      <c r="M79" s="249">
        <v>0.5</v>
      </c>
      <c r="N79" s="246" t="s">
        <v>1500</v>
      </c>
      <c r="O79" s="246" t="s">
        <v>954</v>
      </c>
      <c r="P79" s="246" t="s">
        <v>13</v>
      </c>
      <c r="Q79" s="246"/>
      <c r="R79" s="242">
        <v>43313</v>
      </c>
      <c r="S79" s="242">
        <v>43373</v>
      </c>
      <c r="T79" s="242"/>
      <c r="U79" s="242"/>
      <c r="V79" s="242"/>
      <c r="W79" s="243"/>
      <c r="X79" s="133"/>
      <c r="Y79" s="244"/>
    </row>
    <row r="80" spans="1:25" ht="59.25" customHeight="1" x14ac:dyDescent="0.2">
      <c r="A80" s="120">
        <v>6</v>
      </c>
      <c r="B80" s="786"/>
      <c r="C80" s="784"/>
      <c r="D80" s="293"/>
      <c r="E80" s="122"/>
      <c r="F80" s="122"/>
      <c r="G80" s="129" t="s">
        <v>352</v>
      </c>
      <c r="H80" s="122" t="s">
        <v>971</v>
      </c>
      <c r="I80" s="129"/>
      <c r="J80" s="122"/>
      <c r="K80" s="246" t="s">
        <v>1360</v>
      </c>
      <c r="L80" s="246" t="s">
        <v>1380</v>
      </c>
      <c r="M80" s="249">
        <v>0</v>
      </c>
      <c r="N80" s="246" t="s">
        <v>1500</v>
      </c>
      <c r="O80" s="246" t="s">
        <v>954</v>
      </c>
      <c r="P80" s="246" t="s">
        <v>13</v>
      </c>
      <c r="Q80" s="246"/>
      <c r="R80" s="242">
        <v>43313</v>
      </c>
      <c r="S80" s="242">
        <v>43373</v>
      </c>
      <c r="T80" s="242"/>
      <c r="U80" s="242"/>
      <c r="V80" s="242"/>
      <c r="W80" s="243"/>
      <c r="X80" s="133"/>
      <c r="Y80" s="244"/>
    </row>
    <row r="81" spans="1:25" ht="33.75" customHeight="1" x14ac:dyDescent="0.2">
      <c r="A81" s="120">
        <v>6</v>
      </c>
      <c r="B81" s="292" t="s">
        <v>294</v>
      </c>
      <c r="C81" s="122" t="s">
        <v>972</v>
      </c>
      <c r="D81" s="293"/>
      <c r="E81" s="122"/>
      <c r="F81" s="122"/>
      <c r="G81" s="129"/>
      <c r="H81" s="122"/>
      <c r="I81" s="129"/>
      <c r="J81" s="122"/>
      <c r="K81" s="243"/>
      <c r="L81" s="246" t="s">
        <v>1384</v>
      </c>
      <c r="M81" s="194">
        <v>1</v>
      </c>
      <c r="N81" s="246" t="s">
        <v>1500</v>
      </c>
      <c r="O81" s="246" t="s">
        <v>954</v>
      </c>
      <c r="P81" s="246" t="s">
        <v>13</v>
      </c>
      <c r="Q81" s="246"/>
      <c r="R81" s="242">
        <v>43313</v>
      </c>
      <c r="S81" s="242">
        <v>43342</v>
      </c>
      <c r="T81" s="242"/>
      <c r="U81" s="242"/>
      <c r="V81" s="242"/>
      <c r="W81" s="243"/>
      <c r="X81" s="133"/>
      <c r="Y81" s="155" t="s">
        <v>1361</v>
      </c>
    </row>
    <row r="82" spans="1:25" ht="33.75" customHeight="1" x14ac:dyDescent="0.2">
      <c r="A82" s="120">
        <v>6</v>
      </c>
      <c r="B82" s="220" t="s">
        <v>729</v>
      </c>
      <c r="C82" s="199" t="s">
        <v>731</v>
      </c>
      <c r="D82" s="204"/>
      <c r="E82" s="202"/>
      <c r="F82" s="202"/>
      <c r="G82" s="202"/>
      <c r="H82" s="202"/>
      <c r="I82" s="202"/>
      <c r="J82" s="202"/>
      <c r="K82" s="202"/>
      <c r="L82" s="202"/>
      <c r="M82" s="201">
        <f>AVERAGE(M79:M81)</f>
        <v>0.5</v>
      </c>
      <c r="N82" s="202"/>
      <c r="O82" s="205"/>
      <c r="P82" s="205"/>
      <c r="Q82" s="205"/>
      <c r="R82" s="196"/>
      <c r="S82" s="196"/>
      <c r="T82" s="196"/>
      <c r="U82" s="196"/>
      <c r="V82" s="196"/>
      <c r="W82" s="202"/>
      <c r="X82" s="259"/>
      <c r="Y82" s="224"/>
    </row>
    <row r="83" spans="1:25" ht="21.95" customHeight="1" x14ac:dyDescent="0.2">
      <c r="A83" s="120">
        <v>6</v>
      </c>
      <c r="B83" s="218" t="s">
        <v>732</v>
      </c>
      <c r="C83" s="145" t="s">
        <v>733</v>
      </c>
      <c r="D83" s="123"/>
      <c r="E83" s="145"/>
      <c r="F83" s="145"/>
      <c r="G83" s="145"/>
      <c r="H83" s="145"/>
      <c r="I83" s="145"/>
      <c r="J83" s="145"/>
      <c r="K83" s="145"/>
      <c r="L83" s="145"/>
      <c r="M83" s="178"/>
      <c r="N83" s="145"/>
      <c r="O83" s="123"/>
      <c r="P83" s="123"/>
      <c r="Q83" s="123"/>
      <c r="R83" s="166"/>
      <c r="S83" s="166"/>
      <c r="T83" s="166"/>
      <c r="U83" s="166"/>
      <c r="V83" s="166"/>
      <c r="W83" s="151"/>
      <c r="X83" s="258"/>
      <c r="Y83" s="219"/>
    </row>
    <row r="84" spans="1:25" ht="206.25" customHeight="1" x14ac:dyDescent="0.2">
      <c r="A84" s="120">
        <v>6</v>
      </c>
      <c r="B84" s="292" t="s">
        <v>734</v>
      </c>
      <c r="C84" s="245" t="s">
        <v>910</v>
      </c>
      <c r="D84" s="293"/>
      <c r="E84" s="245" t="s">
        <v>735</v>
      </c>
      <c r="F84" s="122"/>
      <c r="G84" s="129"/>
      <c r="H84" s="122"/>
      <c r="I84" s="129"/>
      <c r="J84" s="122"/>
      <c r="K84" s="246" t="s">
        <v>599</v>
      </c>
      <c r="L84" s="246" t="s">
        <v>1570</v>
      </c>
      <c r="M84" s="249">
        <v>0</v>
      </c>
      <c r="N84" s="246" t="s">
        <v>1500</v>
      </c>
      <c r="O84" s="246" t="s">
        <v>954</v>
      </c>
      <c r="P84" s="246"/>
      <c r="Q84" s="154" t="s">
        <v>13</v>
      </c>
      <c r="R84" s="242">
        <v>43405</v>
      </c>
      <c r="S84" s="242"/>
      <c r="T84" s="242"/>
      <c r="U84" s="242">
        <v>43554</v>
      </c>
      <c r="V84" s="242"/>
      <c r="W84" s="246" t="s">
        <v>1569</v>
      </c>
      <c r="X84" s="133"/>
      <c r="Y84" s="244"/>
    </row>
    <row r="85" spans="1:25" ht="24.95" customHeight="1" x14ac:dyDescent="0.2">
      <c r="A85" s="120">
        <v>6</v>
      </c>
      <c r="B85" s="220" t="s">
        <v>732</v>
      </c>
      <c r="C85" s="199" t="s">
        <v>733</v>
      </c>
      <c r="D85" s="204"/>
      <c r="E85" s="205"/>
      <c r="F85" s="202"/>
      <c r="G85" s="202"/>
      <c r="H85" s="202"/>
      <c r="I85" s="202"/>
      <c r="J85" s="202"/>
      <c r="K85" s="205"/>
      <c r="L85" s="205"/>
      <c r="M85" s="201">
        <f>M84</f>
        <v>0</v>
      </c>
      <c r="N85" s="202"/>
      <c r="O85" s="205"/>
      <c r="P85" s="205"/>
      <c r="Q85" s="205"/>
      <c r="R85" s="196"/>
      <c r="S85" s="196"/>
      <c r="T85" s="196"/>
      <c r="U85" s="196"/>
      <c r="V85" s="196"/>
      <c r="W85" s="202"/>
      <c r="X85" s="259"/>
      <c r="Y85" s="221"/>
    </row>
    <row r="86" spans="1:25" ht="21.75" customHeight="1" x14ac:dyDescent="0.2">
      <c r="A86" s="120">
        <v>7</v>
      </c>
      <c r="B86" s="222">
        <v>7</v>
      </c>
      <c r="C86" s="144" t="s">
        <v>736</v>
      </c>
      <c r="D86" s="165"/>
      <c r="E86" s="144"/>
      <c r="F86" s="144"/>
      <c r="G86" s="144"/>
      <c r="H86" s="144"/>
      <c r="I86" s="144"/>
      <c r="J86" s="144"/>
      <c r="K86" s="144"/>
      <c r="L86" s="144"/>
      <c r="M86" s="183"/>
      <c r="N86" s="144"/>
      <c r="O86" s="165"/>
      <c r="P86" s="165"/>
      <c r="Q86" s="165"/>
      <c r="R86" s="167"/>
      <c r="S86" s="167"/>
      <c r="T86" s="167"/>
      <c r="U86" s="167"/>
      <c r="V86" s="167"/>
      <c r="W86" s="181"/>
      <c r="X86" s="261"/>
      <c r="Y86" s="223"/>
    </row>
    <row r="87" spans="1:25" ht="21.95" customHeight="1" x14ac:dyDescent="0.2">
      <c r="A87" s="120">
        <v>7</v>
      </c>
      <c r="B87" s="218" t="s">
        <v>737</v>
      </c>
      <c r="C87" s="145" t="s">
        <v>738</v>
      </c>
      <c r="D87" s="123"/>
      <c r="E87" s="145"/>
      <c r="F87" s="145"/>
      <c r="G87" s="145"/>
      <c r="H87" s="145"/>
      <c r="I87" s="145"/>
      <c r="J87" s="145"/>
      <c r="K87" s="145"/>
      <c r="L87" s="145"/>
      <c r="M87" s="178"/>
      <c r="N87" s="145"/>
      <c r="O87" s="123"/>
      <c r="P87" s="123"/>
      <c r="Q87" s="123"/>
      <c r="R87" s="166"/>
      <c r="S87" s="166"/>
      <c r="T87" s="166"/>
      <c r="U87" s="166"/>
      <c r="V87" s="166"/>
      <c r="W87" s="151"/>
      <c r="X87" s="258"/>
      <c r="Y87" s="219"/>
    </row>
    <row r="88" spans="1:25" ht="51" customHeight="1" x14ac:dyDescent="0.2">
      <c r="A88" s="120">
        <v>7</v>
      </c>
      <c r="B88" s="292" t="s">
        <v>739</v>
      </c>
      <c r="C88" s="245" t="s">
        <v>1347</v>
      </c>
      <c r="D88" s="293"/>
      <c r="E88" s="122"/>
      <c r="F88" s="122"/>
      <c r="G88" s="289"/>
      <c r="H88" s="122"/>
      <c r="I88" s="129"/>
      <c r="J88" s="122"/>
      <c r="K88" s="243" t="s">
        <v>1123</v>
      </c>
      <c r="L88" s="243" t="s">
        <v>1049</v>
      </c>
      <c r="M88" s="194">
        <v>1</v>
      </c>
      <c r="N88" s="246" t="s">
        <v>1500</v>
      </c>
      <c r="O88" s="246" t="s">
        <v>954</v>
      </c>
      <c r="P88" s="246" t="s">
        <v>13</v>
      </c>
      <c r="Q88" s="246"/>
      <c r="R88" s="242">
        <v>43299</v>
      </c>
      <c r="S88" s="242">
        <v>43312</v>
      </c>
      <c r="T88" s="242"/>
      <c r="U88" s="242"/>
      <c r="V88" s="242"/>
      <c r="W88" s="243"/>
      <c r="X88" s="133"/>
      <c r="Y88" s="244"/>
    </row>
    <row r="89" spans="1:25" ht="66.75" customHeight="1" x14ac:dyDescent="0.2">
      <c r="A89" s="120">
        <v>7</v>
      </c>
      <c r="B89" s="292" t="s">
        <v>740</v>
      </c>
      <c r="C89" s="245" t="s">
        <v>297</v>
      </c>
      <c r="D89" s="293"/>
      <c r="E89" s="122"/>
      <c r="F89" s="122"/>
      <c r="G89" s="289"/>
      <c r="H89" s="122"/>
      <c r="I89" s="129" t="s">
        <v>295</v>
      </c>
      <c r="J89" s="122" t="s">
        <v>296</v>
      </c>
      <c r="K89" s="243" t="s">
        <v>1199</v>
      </c>
      <c r="L89" s="246" t="s">
        <v>1200</v>
      </c>
      <c r="M89" s="249">
        <v>0</v>
      </c>
      <c r="N89" s="243" t="s">
        <v>872</v>
      </c>
      <c r="O89" s="246" t="s">
        <v>1014</v>
      </c>
      <c r="P89" s="246"/>
      <c r="Q89" s="154" t="s">
        <v>13</v>
      </c>
      <c r="R89" s="242">
        <v>43344</v>
      </c>
      <c r="S89" s="242"/>
      <c r="T89" s="242"/>
      <c r="U89" s="242">
        <v>43646</v>
      </c>
      <c r="V89" s="267" t="s">
        <v>1438</v>
      </c>
      <c r="W89" s="243"/>
      <c r="X89" s="276" t="s">
        <v>1524</v>
      </c>
      <c r="Y89" s="244"/>
    </row>
    <row r="90" spans="1:25" ht="65.25" customHeight="1" x14ac:dyDescent="0.2">
      <c r="A90" s="120">
        <v>7</v>
      </c>
      <c r="B90" s="292" t="s">
        <v>741</v>
      </c>
      <c r="C90" s="285" t="s">
        <v>58</v>
      </c>
      <c r="D90" s="293"/>
      <c r="E90" s="122"/>
      <c r="F90" s="122" t="s">
        <v>298</v>
      </c>
      <c r="G90" s="289"/>
      <c r="H90" s="122"/>
      <c r="I90" s="129"/>
      <c r="J90" s="122"/>
      <c r="K90" s="246"/>
      <c r="L90" s="243"/>
      <c r="M90" s="194">
        <v>1</v>
      </c>
      <c r="N90" s="246" t="s">
        <v>1016</v>
      </c>
      <c r="O90" s="246" t="s">
        <v>1008</v>
      </c>
      <c r="P90" s="246"/>
      <c r="Q90" s="246"/>
      <c r="R90" s="242"/>
      <c r="S90" s="242"/>
      <c r="T90" s="242"/>
      <c r="U90" s="242"/>
      <c r="V90" s="242"/>
      <c r="W90" s="243"/>
      <c r="X90" s="133"/>
      <c r="Y90" s="155" t="s">
        <v>1348</v>
      </c>
    </row>
    <row r="91" spans="1:25" ht="207" customHeight="1" x14ac:dyDescent="0.2">
      <c r="A91" s="120">
        <v>7</v>
      </c>
      <c r="B91" s="781" t="s">
        <v>742</v>
      </c>
      <c r="C91" s="780" t="s">
        <v>302</v>
      </c>
      <c r="D91" s="293"/>
      <c r="E91" s="245" t="s">
        <v>600</v>
      </c>
      <c r="F91" s="122"/>
      <c r="G91" s="289" t="s">
        <v>299</v>
      </c>
      <c r="H91" s="122" t="s">
        <v>300</v>
      </c>
      <c r="I91" s="129" t="s">
        <v>251</v>
      </c>
      <c r="J91" s="122" t="s">
        <v>301</v>
      </c>
      <c r="K91" s="243" t="s">
        <v>1203</v>
      </c>
      <c r="L91" s="243" t="s">
        <v>1204</v>
      </c>
      <c r="M91" s="194">
        <v>0.85</v>
      </c>
      <c r="N91" s="243" t="s">
        <v>872</v>
      </c>
      <c r="O91" s="246" t="s">
        <v>1014</v>
      </c>
      <c r="P91" s="246" t="s">
        <v>13</v>
      </c>
      <c r="Q91" s="246"/>
      <c r="R91" s="242">
        <v>43160</v>
      </c>
      <c r="S91" s="242">
        <v>43464</v>
      </c>
      <c r="T91" s="242"/>
      <c r="U91" s="272">
        <v>372267</v>
      </c>
      <c r="V91" s="246" t="s">
        <v>1439</v>
      </c>
      <c r="W91" s="243"/>
      <c r="X91" s="276" t="s">
        <v>1525</v>
      </c>
      <c r="Y91" s="155" t="s">
        <v>1526</v>
      </c>
    </row>
    <row r="92" spans="1:25" ht="65.25" customHeight="1" x14ac:dyDescent="0.2">
      <c r="A92" s="120">
        <v>7</v>
      </c>
      <c r="B92" s="781"/>
      <c r="C92" s="780"/>
      <c r="D92" s="293"/>
      <c r="E92" s="122"/>
      <c r="F92" s="122"/>
      <c r="G92" s="289"/>
      <c r="H92" s="122"/>
      <c r="I92" s="129" t="s">
        <v>251</v>
      </c>
      <c r="J92" s="122" t="s">
        <v>303</v>
      </c>
      <c r="K92" s="243" t="s">
        <v>1205</v>
      </c>
      <c r="L92" s="246" t="s">
        <v>1527</v>
      </c>
      <c r="M92" s="249">
        <v>0.6</v>
      </c>
      <c r="N92" s="243" t="s">
        <v>872</v>
      </c>
      <c r="O92" s="246" t="s">
        <v>1014</v>
      </c>
      <c r="P92" s="246" t="s">
        <v>13</v>
      </c>
      <c r="Q92" s="246"/>
      <c r="R92" s="242">
        <v>43373</v>
      </c>
      <c r="S92" s="242">
        <v>43465</v>
      </c>
      <c r="T92" s="242"/>
      <c r="U92" s="242"/>
      <c r="V92" s="246" t="s">
        <v>1478</v>
      </c>
      <c r="W92" s="243"/>
      <c r="X92" s="266" t="s">
        <v>1528</v>
      </c>
      <c r="Y92" s="155" t="s">
        <v>1529</v>
      </c>
    </row>
    <row r="93" spans="1:25" ht="65.25" customHeight="1" x14ac:dyDescent="0.2">
      <c r="A93" s="120">
        <v>7</v>
      </c>
      <c r="B93" s="781"/>
      <c r="C93" s="780"/>
      <c r="D93" s="293"/>
      <c r="E93" s="122"/>
      <c r="F93" s="122"/>
      <c r="G93" s="289"/>
      <c r="H93" s="122"/>
      <c r="I93" s="129" t="s">
        <v>251</v>
      </c>
      <c r="J93" s="122" t="s">
        <v>304</v>
      </c>
      <c r="K93" s="243" t="s">
        <v>1201</v>
      </c>
      <c r="L93" s="243" t="s">
        <v>1202</v>
      </c>
      <c r="M93" s="277">
        <v>0.6</v>
      </c>
      <c r="N93" s="243" t="s">
        <v>872</v>
      </c>
      <c r="O93" s="246" t="s">
        <v>1014</v>
      </c>
      <c r="P93" s="246" t="s">
        <v>13</v>
      </c>
      <c r="Q93" s="246"/>
      <c r="R93" s="242">
        <v>43313</v>
      </c>
      <c r="S93" s="242">
        <v>43465</v>
      </c>
      <c r="T93" s="242"/>
      <c r="U93" s="242">
        <v>43585</v>
      </c>
      <c r="V93" s="246" t="s">
        <v>1440</v>
      </c>
      <c r="W93" s="246"/>
      <c r="X93" s="275" t="s">
        <v>1530</v>
      </c>
      <c r="Y93" s="155" t="s">
        <v>1531</v>
      </c>
    </row>
    <row r="94" spans="1:25" ht="153.75" customHeight="1" x14ac:dyDescent="0.2">
      <c r="A94" s="120">
        <v>7</v>
      </c>
      <c r="B94" s="781"/>
      <c r="C94" s="780"/>
      <c r="D94" s="293"/>
      <c r="E94" s="122"/>
      <c r="F94" s="122"/>
      <c r="G94" s="289"/>
      <c r="H94" s="122"/>
      <c r="I94" s="129" t="s">
        <v>251</v>
      </c>
      <c r="J94" s="122" t="s">
        <v>305</v>
      </c>
      <c r="K94" s="243" t="s">
        <v>1201</v>
      </c>
      <c r="L94" s="243" t="s">
        <v>1202</v>
      </c>
      <c r="M94" s="277">
        <v>0.6</v>
      </c>
      <c r="N94" s="243" t="s">
        <v>872</v>
      </c>
      <c r="O94" s="246" t="s">
        <v>1014</v>
      </c>
      <c r="P94" s="246" t="s">
        <v>13</v>
      </c>
      <c r="Q94" s="246"/>
      <c r="R94" s="242">
        <v>43313</v>
      </c>
      <c r="S94" s="242">
        <v>43465</v>
      </c>
      <c r="T94" s="242"/>
      <c r="U94" s="242">
        <v>43585</v>
      </c>
      <c r="V94" s="246" t="s">
        <v>1441</v>
      </c>
      <c r="W94" s="246"/>
      <c r="X94" s="275" t="s">
        <v>1530</v>
      </c>
      <c r="Y94" s="155" t="s">
        <v>1531</v>
      </c>
    </row>
    <row r="95" spans="1:25" ht="65.25" customHeight="1" x14ac:dyDescent="0.2">
      <c r="A95" s="120">
        <v>7</v>
      </c>
      <c r="B95" s="781"/>
      <c r="C95" s="780"/>
      <c r="D95" s="293"/>
      <c r="E95" s="122"/>
      <c r="F95" s="122"/>
      <c r="G95" s="289"/>
      <c r="H95" s="122"/>
      <c r="I95" s="129" t="s">
        <v>251</v>
      </c>
      <c r="J95" s="245" t="s">
        <v>743</v>
      </c>
      <c r="K95" s="243" t="s">
        <v>1206</v>
      </c>
      <c r="L95" s="243" t="s">
        <v>1207</v>
      </c>
      <c r="M95" s="249">
        <v>1</v>
      </c>
      <c r="N95" s="243" t="s">
        <v>872</v>
      </c>
      <c r="O95" s="246" t="s">
        <v>1014</v>
      </c>
      <c r="P95" s="246" t="s">
        <v>13</v>
      </c>
      <c r="Q95" s="246"/>
      <c r="R95" s="242">
        <v>43160</v>
      </c>
      <c r="S95" s="242">
        <v>43281</v>
      </c>
      <c r="T95" s="242"/>
      <c r="U95" s="272">
        <v>43524</v>
      </c>
      <c r="V95" s="246" t="s">
        <v>1442</v>
      </c>
      <c r="W95" s="246"/>
      <c r="X95" s="141"/>
      <c r="Y95" s="275" t="s">
        <v>1532</v>
      </c>
    </row>
    <row r="96" spans="1:25" s="161" customFormat="1" ht="98.25" customHeight="1" x14ac:dyDescent="0.2">
      <c r="A96" s="160">
        <v>7</v>
      </c>
      <c r="B96" s="140" t="s">
        <v>744</v>
      </c>
      <c r="C96" s="246" t="s">
        <v>62</v>
      </c>
      <c r="D96" s="154"/>
      <c r="E96" s="246"/>
      <c r="F96" s="246"/>
      <c r="G96" s="286"/>
      <c r="H96" s="246"/>
      <c r="I96" s="246"/>
      <c r="J96" s="246"/>
      <c r="K96" s="246" t="s">
        <v>1109</v>
      </c>
      <c r="L96" s="246" t="s">
        <v>1110</v>
      </c>
      <c r="M96" s="249">
        <v>1</v>
      </c>
      <c r="N96" s="246" t="s">
        <v>1502</v>
      </c>
      <c r="O96" s="246" t="s">
        <v>1108</v>
      </c>
      <c r="P96" s="246" t="s">
        <v>13</v>
      </c>
      <c r="Q96" s="246"/>
      <c r="R96" s="242">
        <v>43282</v>
      </c>
      <c r="S96" s="242">
        <v>43300</v>
      </c>
      <c r="T96" s="242"/>
      <c r="U96" s="242"/>
      <c r="V96" s="242"/>
      <c r="W96" s="246"/>
      <c r="X96" s="141"/>
      <c r="Y96" s="155" t="s">
        <v>1349</v>
      </c>
    </row>
    <row r="97" spans="1:25" s="124" customFormat="1" ht="193.5" customHeight="1" x14ac:dyDescent="0.2">
      <c r="A97" s="158">
        <v>7</v>
      </c>
      <c r="B97" s="140" t="s">
        <v>745</v>
      </c>
      <c r="C97" s="168" t="s">
        <v>1045</v>
      </c>
      <c r="D97" s="296"/>
      <c r="E97" s="246" t="s">
        <v>746</v>
      </c>
      <c r="F97" s="243"/>
      <c r="G97" s="159"/>
      <c r="H97" s="243"/>
      <c r="I97" s="243"/>
      <c r="J97" s="243"/>
      <c r="K97" s="184" t="s">
        <v>625</v>
      </c>
      <c r="L97" s="243"/>
      <c r="M97" s="253">
        <v>1</v>
      </c>
      <c r="N97" s="246" t="s">
        <v>1016</v>
      </c>
      <c r="O97" s="246" t="s">
        <v>1040</v>
      </c>
      <c r="P97" s="246"/>
      <c r="Q97" s="246"/>
      <c r="R97" s="242"/>
      <c r="S97" s="242"/>
      <c r="T97" s="242"/>
      <c r="U97" s="242"/>
      <c r="V97" s="242"/>
      <c r="W97" s="243"/>
      <c r="X97" s="133"/>
      <c r="Y97" s="155" t="s">
        <v>1161</v>
      </c>
    </row>
    <row r="98" spans="1:25" ht="21.75" customHeight="1" x14ac:dyDescent="0.2">
      <c r="A98" s="120">
        <v>7</v>
      </c>
      <c r="B98" s="225" t="s">
        <v>747</v>
      </c>
      <c r="C98" s="145" t="s">
        <v>748</v>
      </c>
      <c r="D98" s="152"/>
      <c r="E98" s="151"/>
      <c r="F98" s="151"/>
      <c r="G98" s="153"/>
      <c r="H98" s="151"/>
      <c r="I98" s="151"/>
      <c r="J98" s="151"/>
      <c r="K98" s="151"/>
      <c r="L98" s="151"/>
      <c r="M98" s="152"/>
      <c r="N98" s="151"/>
      <c r="O98" s="151"/>
      <c r="P98" s="151"/>
      <c r="Q98" s="151"/>
      <c r="R98" s="166"/>
      <c r="S98" s="166"/>
      <c r="T98" s="166"/>
      <c r="U98" s="166"/>
      <c r="V98" s="166"/>
      <c r="W98" s="151"/>
      <c r="X98" s="258"/>
      <c r="Y98" s="219"/>
    </row>
    <row r="99" spans="1:25" ht="116.25" customHeight="1" x14ac:dyDescent="0.2">
      <c r="A99" s="120">
        <v>7</v>
      </c>
      <c r="B99" s="781" t="s">
        <v>749</v>
      </c>
      <c r="C99" s="787" t="s">
        <v>66</v>
      </c>
      <c r="D99" s="293"/>
      <c r="E99" s="245" t="s">
        <v>750</v>
      </c>
      <c r="F99" s="122" t="s">
        <v>751</v>
      </c>
      <c r="G99" s="289"/>
      <c r="H99" s="122"/>
      <c r="I99" s="129" t="s">
        <v>251</v>
      </c>
      <c r="J99" s="122" t="s">
        <v>308</v>
      </c>
      <c r="K99" s="243" t="s">
        <v>1308</v>
      </c>
      <c r="L99" s="243" t="s">
        <v>1209</v>
      </c>
      <c r="M99" s="194">
        <v>0.1</v>
      </c>
      <c r="N99" s="243" t="s">
        <v>872</v>
      </c>
      <c r="O99" s="246" t="s">
        <v>1014</v>
      </c>
      <c r="P99" s="246" t="s">
        <v>13</v>
      </c>
      <c r="Q99" s="246"/>
      <c r="R99" s="242">
        <v>43281</v>
      </c>
      <c r="S99" s="242">
        <v>43464</v>
      </c>
      <c r="T99" s="242"/>
      <c r="U99" s="272">
        <v>43585</v>
      </c>
      <c r="V99" s="246" t="s">
        <v>1479</v>
      </c>
      <c r="W99" s="244"/>
      <c r="X99" s="276" t="s">
        <v>1533</v>
      </c>
      <c r="Y99" s="244" t="s">
        <v>1210</v>
      </c>
    </row>
    <row r="100" spans="1:25" ht="89.25" x14ac:dyDescent="0.2">
      <c r="A100" s="120">
        <v>7</v>
      </c>
      <c r="B100" s="781"/>
      <c r="C100" s="787"/>
      <c r="D100" s="293"/>
      <c r="E100" s="245"/>
      <c r="F100" s="122"/>
      <c r="G100" s="289" t="s">
        <v>306</v>
      </c>
      <c r="H100" s="245" t="s">
        <v>307</v>
      </c>
      <c r="I100" s="129"/>
      <c r="J100" s="122"/>
      <c r="K100" s="243" t="s">
        <v>1208</v>
      </c>
      <c r="L100" s="246" t="s">
        <v>1111</v>
      </c>
      <c r="M100" s="154"/>
      <c r="N100" s="246" t="s">
        <v>1500</v>
      </c>
      <c r="O100" s="246" t="s">
        <v>954</v>
      </c>
      <c r="P100" s="246"/>
      <c r="Q100" s="246"/>
      <c r="R100" s="242"/>
      <c r="S100" s="242"/>
      <c r="T100" s="242"/>
      <c r="U100" s="242" t="s">
        <v>1112</v>
      </c>
      <c r="V100" s="242"/>
      <c r="W100" s="243"/>
      <c r="X100" s="133"/>
      <c r="Y100" s="244"/>
    </row>
    <row r="101" spans="1:25" ht="78" customHeight="1" x14ac:dyDescent="0.2">
      <c r="A101" s="120">
        <v>7</v>
      </c>
      <c r="B101" s="781"/>
      <c r="C101" s="787"/>
      <c r="D101" s="293"/>
      <c r="E101" s="122"/>
      <c r="F101" s="122"/>
      <c r="G101" s="289"/>
      <c r="H101" s="122"/>
      <c r="I101" s="129" t="s">
        <v>251</v>
      </c>
      <c r="J101" s="122" t="s">
        <v>309</v>
      </c>
      <c r="K101" s="246" t="s">
        <v>1211</v>
      </c>
      <c r="L101" s="243" t="s">
        <v>1212</v>
      </c>
      <c r="M101" s="249">
        <v>0.8</v>
      </c>
      <c r="N101" s="243" t="s">
        <v>872</v>
      </c>
      <c r="O101" s="246" t="s">
        <v>1014</v>
      </c>
      <c r="P101" s="246" t="s">
        <v>13</v>
      </c>
      <c r="Q101" s="246"/>
      <c r="R101" s="242">
        <v>43252</v>
      </c>
      <c r="S101" s="242">
        <v>43464</v>
      </c>
      <c r="T101" s="242"/>
      <c r="U101" s="272">
        <v>43617</v>
      </c>
      <c r="V101" s="246" t="s">
        <v>1480</v>
      </c>
      <c r="W101" s="243"/>
      <c r="X101" s="275" t="s">
        <v>1534</v>
      </c>
      <c r="Y101" s="275" t="s">
        <v>1535</v>
      </c>
    </row>
    <row r="102" spans="1:25" ht="141.75" customHeight="1" x14ac:dyDescent="0.2">
      <c r="A102" s="120">
        <v>7</v>
      </c>
      <c r="B102" s="781"/>
      <c r="C102" s="787"/>
      <c r="D102" s="293"/>
      <c r="E102" s="122"/>
      <c r="F102" s="122"/>
      <c r="G102" s="289"/>
      <c r="H102" s="122"/>
      <c r="I102" s="129" t="s">
        <v>251</v>
      </c>
      <c r="J102" s="122" t="s">
        <v>770</v>
      </c>
      <c r="K102" s="243" t="s">
        <v>1213</v>
      </c>
      <c r="L102" s="243" t="s">
        <v>1214</v>
      </c>
      <c r="M102" s="249">
        <v>0</v>
      </c>
      <c r="N102" s="243" t="s">
        <v>872</v>
      </c>
      <c r="O102" s="246" t="s">
        <v>1014</v>
      </c>
      <c r="P102" s="246" t="s">
        <v>13</v>
      </c>
      <c r="Q102" s="246"/>
      <c r="R102" s="242">
        <v>43327</v>
      </c>
      <c r="S102" s="242">
        <v>43404</v>
      </c>
      <c r="T102" s="242"/>
      <c r="U102" s="278">
        <v>43524</v>
      </c>
      <c r="V102" s="246" t="s">
        <v>1443</v>
      </c>
      <c r="W102" s="246"/>
      <c r="X102" s="275" t="s">
        <v>1536</v>
      </c>
      <c r="Y102" s="155" t="s">
        <v>1537</v>
      </c>
    </row>
    <row r="103" spans="1:25" ht="78" customHeight="1" x14ac:dyDescent="0.2">
      <c r="A103" s="120">
        <v>7</v>
      </c>
      <c r="B103" s="781"/>
      <c r="C103" s="787"/>
      <c r="D103" s="293"/>
      <c r="E103" s="122"/>
      <c r="F103" s="122"/>
      <c r="G103" s="289"/>
      <c r="H103" s="122"/>
      <c r="I103" s="129" t="s">
        <v>279</v>
      </c>
      <c r="J103" s="122" t="s">
        <v>310</v>
      </c>
      <c r="K103" s="243" t="s">
        <v>1215</v>
      </c>
      <c r="L103" s="243" t="s">
        <v>1216</v>
      </c>
      <c r="M103" s="249">
        <v>0.3</v>
      </c>
      <c r="N103" s="243" t="s">
        <v>872</v>
      </c>
      <c r="O103" s="246" t="s">
        <v>1014</v>
      </c>
      <c r="P103" s="246" t="s">
        <v>13</v>
      </c>
      <c r="Q103" s="246"/>
      <c r="R103" s="242">
        <v>43252</v>
      </c>
      <c r="S103" s="242">
        <v>43434</v>
      </c>
      <c r="T103" s="242"/>
      <c r="U103" s="272">
        <v>43646</v>
      </c>
      <c r="V103" s="242"/>
      <c r="W103" s="175" t="s">
        <v>1538</v>
      </c>
      <c r="X103" s="275" t="s">
        <v>1539</v>
      </c>
      <c r="Y103" s="275" t="s">
        <v>1540</v>
      </c>
    </row>
    <row r="104" spans="1:25" ht="128.25" customHeight="1" x14ac:dyDescent="0.2">
      <c r="A104" s="120">
        <v>7</v>
      </c>
      <c r="B104" s="781"/>
      <c r="C104" s="787"/>
      <c r="D104" s="293"/>
      <c r="E104" s="122"/>
      <c r="F104" s="122"/>
      <c r="G104" s="289"/>
      <c r="H104" s="122"/>
      <c r="I104" s="129" t="s">
        <v>243</v>
      </c>
      <c r="J104" s="122" t="s">
        <v>311</v>
      </c>
      <c r="K104" s="243" t="s">
        <v>1217</v>
      </c>
      <c r="L104" s="243" t="s">
        <v>1218</v>
      </c>
      <c r="M104" s="249">
        <v>0.42</v>
      </c>
      <c r="N104" s="246" t="s">
        <v>1219</v>
      </c>
      <c r="O104" s="246" t="s">
        <v>1014</v>
      </c>
      <c r="P104" s="246"/>
      <c r="Q104" s="154" t="s">
        <v>13</v>
      </c>
      <c r="R104" s="242">
        <v>43132</v>
      </c>
      <c r="S104" s="242"/>
      <c r="T104" s="242"/>
      <c r="U104" s="242">
        <v>43585</v>
      </c>
      <c r="V104" s="243"/>
      <c r="W104" s="296" t="s">
        <v>1541</v>
      </c>
      <c r="X104" s="266" t="s">
        <v>1542</v>
      </c>
      <c r="Y104" s="244"/>
    </row>
    <row r="105" spans="1:25" ht="78" customHeight="1" x14ac:dyDescent="0.2">
      <c r="A105" s="120">
        <v>7</v>
      </c>
      <c r="B105" s="781"/>
      <c r="C105" s="787"/>
      <c r="D105" s="293"/>
      <c r="E105" s="122"/>
      <c r="F105" s="122"/>
      <c r="G105" s="289"/>
      <c r="H105" s="122"/>
      <c r="I105" s="129" t="s">
        <v>246</v>
      </c>
      <c r="J105" s="122" t="s">
        <v>312</v>
      </c>
      <c r="K105" s="243" t="s">
        <v>1220</v>
      </c>
      <c r="L105" s="247" t="s">
        <v>1444</v>
      </c>
      <c r="M105" s="249">
        <v>0</v>
      </c>
      <c r="N105" s="243" t="s">
        <v>872</v>
      </c>
      <c r="O105" s="246" t="s">
        <v>1014</v>
      </c>
      <c r="P105" s="246" t="s">
        <v>13</v>
      </c>
      <c r="Q105" s="246"/>
      <c r="R105" s="242">
        <v>43327</v>
      </c>
      <c r="S105" s="242">
        <v>43434</v>
      </c>
      <c r="T105" s="242"/>
      <c r="U105" s="274">
        <v>43585</v>
      </c>
      <c r="V105" s="246" t="s">
        <v>1445</v>
      </c>
      <c r="W105" s="246"/>
      <c r="X105" s="275" t="s">
        <v>1543</v>
      </c>
      <c r="Y105" s="275" t="s">
        <v>1544</v>
      </c>
    </row>
    <row r="106" spans="1:25" ht="78" customHeight="1" x14ac:dyDescent="0.2">
      <c r="A106" s="120">
        <v>7</v>
      </c>
      <c r="B106" s="781"/>
      <c r="C106" s="787"/>
      <c r="D106" s="293"/>
      <c r="E106" s="122"/>
      <c r="F106" s="122"/>
      <c r="G106" s="289"/>
      <c r="H106" s="122"/>
      <c r="I106" s="129" t="s">
        <v>246</v>
      </c>
      <c r="J106" s="122" t="s">
        <v>313</v>
      </c>
      <c r="K106" s="243" t="s">
        <v>1222</v>
      </c>
      <c r="L106" s="243" t="s">
        <v>1223</v>
      </c>
      <c r="M106" s="249">
        <v>1</v>
      </c>
      <c r="N106" s="243" t="s">
        <v>872</v>
      </c>
      <c r="O106" s="246" t="s">
        <v>1014</v>
      </c>
      <c r="P106" s="246" t="s">
        <v>13</v>
      </c>
      <c r="Q106" s="246"/>
      <c r="R106" s="242">
        <v>43327</v>
      </c>
      <c r="S106" s="242">
        <v>43434</v>
      </c>
      <c r="T106" s="242"/>
      <c r="U106" s="242"/>
      <c r="V106" s="246" t="s">
        <v>1446</v>
      </c>
      <c r="W106" s="238"/>
      <c r="X106" s="238"/>
      <c r="Y106" s="238" t="s">
        <v>1447</v>
      </c>
    </row>
    <row r="107" spans="1:25" ht="24.95" customHeight="1" x14ac:dyDescent="0.2">
      <c r="A107" s="120">
        <v>7</v>
      </c>
      <c r="B107" s="220" t="s">
        <v>737</v>
      </c>
      <c r="C107" s="199" t="s">
        <v>738</v>
      </c>
      <c r="D107" s="204"/>
      <c r="E107" s="202"/>
      <c r="F107" s="202"/>
      <c r="G107" s="207"/>
      <c r="H107" s="202"/>
      <c r="I107" s="202"/>
      <c r="J107" s="202"/>
      <c r="K107" s="202"/>
      <c r="L107" s="202"/>
      <c r="M107" s="201">
        <f>AVERAGE(M88:M106)</f>
        <v>0.60411764705882354</v>
      </c>
      <c r="N107" s="202"/>
      <c r="O107" s="205"/>
      <c r="P107" s="205"/>
      <c r="Q107" s="205"/>
      <c r="R107" s="196"/>
      <c r="S107" s="196"/>
      <c r="T107" s="196"/>
      <c r="U107" s="196"/>
      <c r="V107" s="196"/>
      <c r="W107" s="202"/>
      <c r="X107" s="259"/>
      <c r="Y107" s="221"/>
    </row>
    <row r="108" spans="1:25" ht="21.95" customHeight="1" x14ac:dyDescent="0.2">
      <c r="A108" s="120">
        <v>7</v>
      </c>
      <c r="B108" s="218" t="s">
        <v>752</v>
      </c>
      <c r="C108" s="145" t="s">
        <v>753</v>
      </c>
      <c r="D108" s="123"/>
      <c r="E108" s="145"/>
      <c r="F108" s="145"/>
      <c r="G108" s="145"/>
      <c r="H108" s="145"/>
      <c r="I108" s="145"/>
      <c r="J108" s="145"/>
      <c r="K108" s="145"/>
      <c r="L108" s="145"/>
      <c r="M108" s="178"/>
      <c r="N108" s="145"/>
      <c r="O108" s="123"/>
      <c r="P108" s="123"/>
      <c r="Q108" s="123"/>
      <c r="R108" s="166"/>
      <c r="S108" s="166"/>
      <c r="T108" s="166"/>
      <c r="U108" s="166"/>
      <c r="V108" s="166"/>
      <c r="W108" s="151"/>
      <c r="X108" s="258"/>
      <c r="Y108" s="219"/>
    </row>
    <row r="109" spans="1:25" ht="178.5" customHeight="1" x14ac:dyDescent="0.2">
      <c r="A109" s="120">
        <v>7</v>
      </c>
      <c r="B109" s="781" t="s">
        <v>755</v>
      </c>
      <c r="C109" s="780" t="s">
        <v>754</v>
      </c>
      <c r="D109" s="293"/>
      <c r="E109" s="122"/>
      <c r="F109" s="122"/>
      <c r="G109" s="289" t="s">
        <v>314</v>
      </c>
      <c r="H109" s="122" t="s">
        <v>315</v>
      </c>
      <c r="I109" s="129" t="s">
        <v>246</v>
      </c>
      <c r="J109" s="122" t="s">
        <v>316</v>
      </c>
      <c r="K109" s="243" t="s">
        <v>1211</v>
      </c>
      <c r="L109" s="243" t="s">
        <v>1212</v>
      </c>
      <c r="M109" s="249">
        <v>0.8</v>
      </c>
      <c r="N109" s="243" t="s">
        <v>872</v>
      </c>
      <c r="O109" s="246" t="s">
        <v>1014</v>
      </c>
      <c r="P109" s="246" t="s">
        <v>13</v>
      </c>
      <c r="Q109" s="246"/>
      <c r="R109" s="242">
        <v>43252</v>
      </c>
      <c r="S109" s="242">
        <v>43464</v>
      </c>
      <c r="T109" s="242"/>
      <c r="U109" s="272">
        <v>43617</v>
      </c>
      <c r="V109" s="246" t="s">
        <v>1481</v>
      </c>
      <c r="W109" s="246"/>
      <c r="X109" s="275" t="s">
        <v>1534</v>
      </c>
      <c r="Y109" s="275" t="s">
        <v>1545</v>
      </c>
    </row>
    <row r="110" spans="1:25" ht="153" x14ac:dyDescent="0.2">
      <c r="A110" s="120">
        <v>7</v>
      </c>
      <c r="B110" s="781"/>
      <c r="C110" s="780"/>
      <c r="D110" s="293"/>
      <c r="E110" s="245" t="s">
        <v>756</v>
      </c>
      <c r="F110" s="122"/>
      <c r="G110" s="289"/>
      <c r="H110" s="122"/>
      <c r="I110" s="129"/>
      <c r="J110" s="122"/>
      <c r="K110" s="243" t="s">
        <v>1220</v>
      </c>
      <c r="L110" s="243" t="s">
        <v>1221</v>
      </c>
      <c r="M110" s="194">
        <v>0</v>
      </c>
      <c r="N110" s="243" t="s">
        <v>872</v>
      </c>
      <c r="O110" s="246" t="s">
        <v>1014</v>
      </c>
      <c r="P110" s="246" t="s">
        <v>13</v>
      </c>
      <c r="Q110" s="246"/>
      <c r="R110" s="242">
        <v>43327</v>
      </c>
      <c r="S110" s="242">
        <v>43434</v>
      </c>
      <c r="T110" s="242"/>
      <c r="U110" s="274">
        <v>43585</v>
      </c>
      <c r="V110" s="267" t="s">
        <v>1445</v>
      </c>
      <c r="W110" s="243"/>
      <c r="X110" s="141" t="s">
        <v>1546</v>
      </c>
      <c r="Y110" s="155"/>
    </row>
    <row r="111" spans="1:25" ht="58.5" customHeight="1" x14ac:dyDescent="0.2">
      <c r="A111" s="120">
        <v>7</v>
      </c>
      <c r="B111" s="781"/>
      <c r="C111" s="780"/>
      <c r="D111" s="293"/>
      <c r="E111" s="122"/>
      <c r="F111" s="122"/>
      <c r="G111" s="289" t="s">
        <v>317</v>
      </c>
      <c r="H111" s="122" t="s">
        <v>318</v>
      </c>
      <c r="I111" s="129" t="s">
        <v>319</v>
      </c>
      <c r="J111" s="122" t="s">
        <v>320</v>
      </c>
      <c r="K111" s="243" t="s">
        <v>1211</v>
      </c>
      <c r="L111" s="243" t="s">
        <v>1212</v>
      </c>
      <c r="M111" s="249">
        <v>0.8</v>
      </c>
      <c r="N111" s="243" t="s">
        <v>872</v>
      </c>
      <c r="O111" s="246" t="s">
        <v>1014</v>
      </c>
      <c r="P111" s="246"/>
      <c r="Q111" s="246"/>
      <c r="R111" s="242">
        <v>43252</v>
      </c>
      <c r="S111" s="242"/>
      <c r="T111" s="242"/>
      <c r="U111" s="272">
        <v>43617</v>
      </c>
      <c r="V111" s="246" t="s">
        <v>1481</v>
      </c>
      <c r="W111" s="243"/>
      <c r="X111" s="275" t="s">
        <v>1534</v>
      </c>
      <c r="Y111" s="275" t="s">
        <v>1535</v>
      </c>
    </row>
    <row r="112" spans="1:25" ht="58.5" customHeight="1" x14ac:dyDescent="0.2">
      <c r="A112" s="120">
        <v>7</v>
      </c>
      <c r="B112" s="781"/>
      <c r="C112" s="780"/>
      <c r="D112" s="293"/>
      <c r="E112" s="122"/>
      <c r="F112" s="122"/>
      <c r="G112" s="289" t="s">
        <v>314</v>
      </c>
      <c r="H112" s="122" t="s">
        <v>321</v>
      </c>
      <c r="I112" s="129" t="s">
        <v>319</v>
      </c>
      <c r="J112" s="122" t="s">
        <v>322</v>
      </c>
      <c r="K112" s="243" t="s">
        <v>1211</v>
      </c>
      <c r="L112" s="243" t="s">
        <v>1212</v>
      </c>
      <c r="M112" s="249">
        <v>0.8</v>
      </c>
      <c r="N112" s="243" t="s">
        <v>872</v>
      </c>
      <c r="O112" s="246" t="s">
        <v>1014</v>
      </c>
      <c r="P112" s="246"/>
      <c r="Q112" s="246"/>
      <c r="R112" s="242">
        <v>43252</v>
      </c>
      <c r="S112" s="242"/>
      <c r="T112" s="242"/>
      <c r="U112" s="272">
        <v>43617</v>
      </c>
      <c r="V112" s="246" t="s">
        <v>1481</v>
      </c>
      <c r="W112" s="243"/>
      <c r="X112" s="275" t="s">
        <v>1534</v>
      </c>
      <c r="Y112" s="275" t="s">
        <v>1535</v>
      </c>
    </row>
    <row r="113" spans="1:25" ht="58.5" customHeight="1" x14ac:dyDescent="0.2">
      <c r="A113" s="120">
        <v>7</v>
      </c>
      <c r="B113" s="781"/>
      <c r="C113" s="780"/>
      <c r="D113" s="293"/>
      <c r="E113" s="122"/>
      <c r="F113" s="122"/>
      <c r="G113" s="289"/>
      <c r="H113" s="122"/>
      <c r="I113" s="129" t="s">
        <v>319</v>
      </c>
      <c r="J113" s="122" t="s">
        <v>324</v>
      </c>
      <c r="K113" s="243" t="s">
        <v>1226</v>
      </c>
      <c r="L113" s="243" t="s">
        <v>1227</v>
      </c>
      <c r="M113" s="249">
        <v>0.8</v>
      </c>
      <c r="N113" s="243" t="s">
        <v>872</v>
      </c>
      <c r="O113" s="246" t="s">
        <v>1014</v>
      </c>
      <c r="P113" s="246" t="s">
        <v>13</v>
      </c>
      <c r="Q113" s="246"/>
      <c r="R113" s="242">
        <v>43252</v>
      </c>
      <c r="S113" s="242">
        <v>43465</v>
      </c>
      <c r="T113" s="242"/>
      <c r="U113" s="242"/>
      <c r="V113" s="246" t="s">
        <v>1448</v>
      </c>
      <c r="W113" s="243"/>
      <c r="X113" s="133" t="s">
        <v>1547</v>
      </c>
      <c r="Y113" s="275" t="s">
        <v>1548</v>
      </c>
    </row>
    <row r="114" spans="1:25" ht="58.5" customHeight="1" x14ac:dyDescent="0.2">
      <c r="A114" s="120">
        <v>7</v>
      </c>
      <c r="B114" s="781"/>
      <c r="C114" s="780"/>
      <c r="D114" s="293"/>
      <c r="E114" s="122"/>
      <c r="F114" s="122"/>
      <c r="G114" s="289" t="s">
        <v>314</v>
      </c>
      <c r="H114" s="122" t="s">
        <v>323</v>
      </c>
      <c r="I114" s="129"/>
      <c r="J114" s="122"/>
      <c r="K114" s="243" t="s">
        <v>1224</v>
      </c>
      <c r="L114" s="243" t="s">
        <v>1225</v>
      </c>
      <c r="M114" s="249">
        <v>0.5</v>
      </c>
      <c r="N114" s="243" t="s">
        <v>872</v>
      </c>
      <c r="O114" s="246" t="s">
        <v>1014</v>
      </c>
      <c r="P114" s="246" t="s">
        <v>13</v>
      </c>
      <c r="Q114" s="246"/>
      <c r="R114" s="242">
        <v>43327</v>
      </c>
      <c r="S114" s="242">
        <v>43434</v>
      </c>
      <c r="T114" s="242"/>
      <c r="U114" s="273">
        <v>43159</v>
      </c>
      <c r="V114" s="247" t="s">
        <v>1482</v>
      </c>
      <c r="W114" s="243"/>
      <c r="X114" s="275" t="s">
        <v>1549</v>
      </c>
      <c r="Y114" s="275" t="s">
        <v>1550</v>
      </c>
    </row>
    <row r="115" spans="1:25" ht="58.5" customHeight="1" x14ac:dyDescent="0.2">
      <c r="A115" s="120">
        <v>7</v>
      </c>
      <c r="B115" s="781"/>
      <c r="C115" s="780"/>
      <c r="D115" s="293"/>
      <c r="E115" s="122"/>
      <c r="F115" s="122"/>
      <c r="G115" s="289" t="s">
        <v>325</v>
      </c>
      <c r="H115" s="122" t="s">
        <v>326</v>
      </c>
      <c r="I115" s="129" t="s">
        <v>319</v>
      </c>
      <c r="J115" s="122" t="s">
        <v>327</v>
      </c>
      <c r="K115" s="243" t="s">
        <v>1226</v>
      </c>
      <c r="L115" s="243" t="s">
        <v>1227</v>
      </c>
      <c r="M115" s="249">
        <v>0.8</v>
      </c>
      <c r="N115" s="243" t="s">
        <v>872</v>
      </c>
      <c r="O115" s="246" t="s">
        <v>1014</v>
      </c>
      <c r="P115" s="246" t="s">
        <v>13</v>
      </c>
      <c r="Q115" s="246"/>
      <c r="R115" s="242">
        <v>43252</v>
      </c>
      <c r="S115" s="242">
        <v>43465</v>
      </c>
      <c r="T115" s="242"/>
      <c r="U115" s="242"/>
      <c r="V115" s="246" t="s">
        <v>1483</v>
      </c>
      <c r="W115" s="243"/>
      <c r="X115" s="133" t="s">
        <v>1547</v>
      </c>
      <c r="Y115" s="275" t="s">
        <v>1548</v>
      </c>
    </row>
    <row r="116" spans="1:25" ht="80.25" customHeight="1" x14ac:dyDescent="0.2">
      <c r="A116" s="120">
        <v>7</v>
      </c>
      <c r="B116" s="781"/>
      <c r="C116" s="780"/>
      <c r="D116" s="293"/>
      <c r="E116" s="122"/>
      <c r="F116" s="122"/>
      <c r="G116" s="289" t="s">
        <v>314</v>
      </c>
      <c r="H116" s="122" t="s">
        <v>973</v>
      </c>
      <c r="I116" s="129" t="s">
        <v>319</v>
      </c>
      <c r="J116" s="122" t="s">
        <v>380</v>
      </c>
      <c r="K116" s="243" t="s">
        <v>1224</v>
      </c>
      <c r="L116" s="175" t="s">
        <v>1551</v>
      </c>
      <c r="M116" s="249">
        <v>0.5</v>
      </c>
      <c r="N116" s="243" t="s">
        <v>872</v>
      </c>
      <c r="O116" s="246" t="s">
        <v>1014</v>
      </c>
      <c r="P116" s="246" t="s">
        <v>13</v>
      </c>
      <c r="Q116" s="246"/>
      <c r="R116" s="242">
        <v>43327</v>
      </c>
      <c r="S116" s="242">
        <v>43434</v>
      </c>
      <c r="T116" s="242"/>
      <c r="U116" s="273">
        <v>43159</v>
      </c>
      <c r="V116" s="246" t="s">
        <v>1482</v>
      </c>
      <c r="W116" s="243"/>
      <c r="X116" s="275" t="s">
        <v>1552</v>
      </c>
      <c r="Y116" s="275" t="s">
        <v>1553</v>
      </c>
    </row>
    <row r="117" spans="1:25" ht="81" customHeight="1" x14ac:dyDescent="0.2">
      <c r="A117" s="120">
        <v>7</v>
      </c>
      <c r="B117" s="781"/>
      <c r="C117" s="780"/>
      <c r="D117" s="293"/>
      <c r="E117" s="122"/>
      <c r="F117" s="122"/>
      <c r="G117" s="289" t="s">
        <v>299</v>
      </c>
      <c r="H117" s="122" t="s">
        <v>351</v>
      </c>
      <c r="I117" s="129" t="s">
        <v>319</v>
      </c>
      <c r="J117" s="122" t="s">
        <v>381</v>
      </c>
      <c r="K117" s="243" t="s">
        <v>1224</v>
      </c>
      <c r="L117" s="175" t="s">
        <v>1551</v>
      </c>
      <c r="M117" s="249">
        <v>0.5</v>
      </c>
      <c r="N117" s="243" t="s">
        <v>872</v>
      </c>
      <c r="O117" s="246" t="s">
        <v>1014</v>
      </c>
      <c r="P117" s="246" t="s">
        <v>13</v>
      </c>
      <c r="Q117" s="246"/>
      <c r="R117" s="242">
        <v>43327</v>
      </c>
      <c r="S117" s="242">
        <v>43434</v>
      </c>
      <c r="T117" s="242"/>
      <c r="U117" s="273">
        <v>43159</v>
      </c>
      <c r="V117" s="246" t="s">
        <v>1482</v>
      </c>
      <c r="W117" s="243"/>
      <c r="X117" s="275" t="s">
        <v>1552</v>
      </c>
      <c r="Y117" s="275" t="s">
        <v>1553</v>
      </c>
    </row>
    <row r="118" spans="1:25" ht="58.5" customHeight="1" x14ac:dyDescent="0.2">
      <c r="A118" s="120">
        <v>7</v>
      </c>
      <c r="B118" s="781"/>
      <c r="C118" s="780"/>
      <c r="D118" s="293"/>
      <c r="E118" s="122"/>
      <c r="F118" s="122"/>
      <c r="G118" s="289" t="s">
        <v>314</v>
      </c>
      <c r="H118" s="122" t="s">
        <v>975</v>
      </c>
      <c r="I118" s="129" t="s">
        <v>319</v>
      </c>
      <c r="J118" s="122" t="s">
        <v>382</v>
      </c>
      <c r="K118" s="243" t="s">
        <v>1224</v>
      </c>
      <c r="L118" s="175" t="s">
        <v>1551</v>
      </c>
      <c r="M118" s="249">
        <v>0.5</v>
      </c>
      <c r="N118" s="243" t="s">
        <v>872</v>
      </c>
      <c r="O118" s="246" t="s">
        <v>1014</v>
      </c>
      <c r="P118" s="246" t="s">
        <v>13</v>
      </c>
      <c r="Q118" s="246"/>
      <c r="R118" s="242">
        <v>43327</v>
      </c>
      <c r="S118" s="242">
        <v>43434</v>
      </c>
      <c r="T118" s="242"/>
      <c r="U118" s="273">
        <v>43159</v>
      </c>
      <c r="V118" s="246" t="s">
        <v>1482</v>
      </c>
      <c r="W118" s="243"/>
      <c r="X118" s="275" t="s">
        <v>1552</v>
      </c>
      <c r="Y118" s="275" t="s">
        <v>1553</v>
      </c>
    </row>
    <row r="119" spans="1:25" ht="58.5" customHeight="1" x14ac:dyDescent="0.2">
      <c r="A119" s="120">
        <v>7</v>
      </c>
      <c r="B119" s="781"/>
      <c r="C119" s="780"/>
      <c r="D119" s="293"/>
      <c r="E119" s="122"/>
      <c r="F119" s="122"/>
      <c r="G119" s="289"/>
      <c r="H119" s="122"/>
      <c r="I119" s="129" t="s">
        <v>249</v>
      </c>
      <c r="J119" s="122" t="s">
        <v>974</v>
      </c>
      <c r="K119" s="243" t="s">
        <v>1226</v>
      </c>
      <c r="L119" s="243" t="s">
        <v>1227</v>
      </c>
      <c r="M119" s="249">
        <v>0.8</v>
      </c>
      <c r="N119" s="243" t="s">
        <v>872</v>
      </c>
      <c r="O119" s="246" t="s">
        <v>1014</v>
      </c>
      <c r="P119" s="246" t="s">
        <v>13</v>
      </c>
      <c r="Q119" s="246"/>
      <c r="R119" s="242">
        <v>43252</v>
      </c>
      <c r="S119" s="242">
        <v>43465</v>
      </c>
      <c r="T119" s="242"/>
      <c r="U119" s="242"/>
      <c r="V119" s="246" t="s">
        <v>1484</v>
      </c>
      <c r="W119" s="243"/>
      <c r="X119" s="133" t="s">
        <v>1547</v>
      </c>
      <c r="Y119" s="275" t="s">
        <v>1548</v>
      </c>
    </row>
    <row r="120" spans="1:25" ht="45" customHeight="1" x14ac:dyDescent="0.2">
      <c r="A120" s="120">
        <v>7</v>
      </c>
      <c r="B120" s="781"/>
      <c r="C120" s="780"/>
      <c r="D120" s="293"/>
      <c r="E120" s="122"/>
      <c r="F120" s="122"/>
      <c r="G120" s="289" t="s">
        <v>314</v>
      </c>
      <c r="H120" s="122" t="s">
        <v>975</v>
      </c>
      <c r="I120" s="129"/>
      <c r="J120" s="122"/>
      <c r="K120" s="243" t="s">
        <v>1309</v>
      </c>
      <c r="L120" s="246" t="s">
        <v>1065</v>
      </c>
      <c r="M120" s="249">
        <v>0.33</v>
      </c>
      <c r="N120" s="246" t="s">
        <v>1500</v>
      </c>
      <c r="O120" s="246" t="s">
        <v>954</v>
      </c>
      <c r="P120" s="246" t="s">
        <v>13</v>
      </c>
      <c r="Q120" s="154" t="s">
        <v>13</v>
      </c>
      <c r="R120" s="242">
        <v>43299</v>
      </c>
      <c r="S120" s="242">
        <v>43312</v>
      </c>
      <c r="T120" s="242"/>
      <c r="U120" s="242">
        <v>43496</v>
      </c>
      <c r="V120" s="242"/>
      <c r="W120" s="243"/>
      <c r="X120" s="133"/>
      <c r="Y120" s="244"/>
    </row>
    <row r="121" spans="1:25" ht="54.75" customHeight="1" x14ac:dyDescent="0.2">
      <c r="A121" s="120">
        <v>7</v>
      </c>
      <c r="B121" s="781"/>
      <c r="C121" s="780"/>
      <c r="D121" s="293"/>
      <c r="E121" s="122"/>
      <c r="F121" s="122"/>
      <c r="G121" s="289"/>
      <c r="H121" s="122"/>
      <c r="I121" s="129" t="s">
        <v>279</v>
      </c>
      <c r="J121" s="122" t="s">
        <v>328</v>
      </c>
      <c r="K121" s="243" t="s">
        <v>1211</v>
      </c>
      <c r="L121" s="243" t="s">
        <v>1212</v>
      </c>
      <c r="M121" s="249">
        <v>0.8</v>
      </c>
      <c r="N121" s="243" t="s">
        <v>872</v>
      </c>
      <c r="O121" s="246" t="s">
        <v>1014</v>
      </c>
      <c r="P121" s="246"/>
      <c r="Q121" s="246"/>
      <c r="R121" s="242">
        <v>43252</v>
      </c>
      <c r="S121" s="242"/>
      <c r="T121" s="242"/>
      <c r="U121" s="272">
        <v>43617</v>
      </c>
      <c r="V121" s="246" t="s">
        <v>1481</v>
      </c>
      <c r="W121" s="243"/>
      <c r="X121" s="275" t="s">
        <v>1534</v>
      </c>
      <c r="Y121" s="275" t="s">
        <v>1535</v>
      </c>
    </row>
    <row r="122" spans="1:25" ht="63.75" x14ac:dyDescent="0.2">
      <c r="A122" s="120">
        <v>7</v>
      </c>
      <c r="B122" s="781"/>
      <c r="C122" s="780"/>
      <c r="D122" s="293"/>
      <c r="E122" s="122"/>
      <c r="F122" s="122"/>
      <c r="G122" s="289"/>
      <c r="H122" s="122"/>
      <c r="I122" s="129" t="s">
        <v>266</v>
      </c>
      <c r="J122" s="122" t="s">
        <v>329</v>
      </c>
      <c r="K122" s="246" t="s">
        <v>894</v>
      </c>
      <c r="L122" s="246" t="s">
        <v>1066</v>
      </c>
      <c r="M122" s="249">
        <v>1</v>
      </c>
      <c r="N122" s="246" t="s">
        <v>1500</v>
      </c>
      <c r="O122" s="246" t="s">
        <v>954</v>
      </c>
      <c r="P122" s="246"/>
      <c r="Q122" s="246"/>
      <c r="R122" s="242"/>
      <c r="S122" s="242"/>
      <c r="T122" s="242">
        <v>43617</v>
      </c>
      <c r="U122" s="242"/>
      <c r="V122" s="242"/>
      <c r="W122" s="243"/>
      <c r="X122" s="133"/>
      <c r="Y122" s="238" t="s">
        <v>1573</v>
      </c>
    </row>
    <row r="123" spans="1:25" ht="24.95" customHeight="1" x14ac:dyDescent="0.2">
      <c r="A123" s="120">
        <v>7</v>
      </c>
      <c r="B123" s="220" t="s">
        <v>752</v>
      </c>
      <c r="C123" s="199" t="s">
        <v>753</v>
      </c>
      <c r="D123" s="204"/>
      <c r="E123" s="202"/>
      <c r="F123" s="202"/>
      <c r="G123" s="207"/>
      <c r="H123" s="202"/>
      <c r="I123" s="202"/>
      <c r="J123" s="202"/>
      <c r="K123" s="205"/>
      <c r="L123" s="205"/>
      <c r="M123" s="201">
        <f>AVERAGE(M109:M122)</f>
        <v>0.63785714285714279</v>
      </c>
      <c r="N123" s="205"/>
      <c r="O123" s="205"/>
      <c r="P123" s="205"/>
      <c r="Q123" s="205"/>
      <c r="R123" s="196"/>
      <c r="S123" s="196"/>
      <c r="T123" s="196"/>
      <c r="U123" s="196"/>
      <c r="V123" s="196"/>
      <c r="W123" s="202"/>
      <c r="X123" s="259"/>
      <c r="Y123" s="221"/>
    </row>
    <row r="124" spans="1:25" ht="21.95" customHeight="1" x14ac:dyDescent="0.2">
      <c r="A124" s="120">
        <v>7</v>
      </c>
      <c r="B124" s="218" t="s">
        <v>757</v>
      </c>
      <c r="C124" s="145" t="s">
        <v>758</v>
      </c>
      <c r="D124" s="123"/>
      <c r="E124" s="145"/>
      <c r="F124" s="145"/>
      <c r="G124" s="145"/>
      <c r="H124" s="145"/>
      <c r="I124" s="145"/>
      <c r="J124" s="145"/>
      <c r="K124" s="145"/>
      <c r="L124" s="145"/>
      <c r="M124" s="178"/>
      <c r="N124" s="145"/>
      <c r="O124" s="123"/>
      <c r="P124" s="123"/>
      <c r="Q124" s="123"/>
      <c r="R124" s="166"/>
      <c r="S124" s="166"/>
      <c r="T124" s="166"/>
      <c r="U124" s="166"/>
      <c r="V124" s="166"/>
      <c r="W124" s="151"/>
      <c r="X124" s="258"/>
      <c r="Y124" s="219"/>
    </row>
    <row r="125" spans="1:25" ht="105" customHeight="1" x14ac:dyDescent="0.2">
      <c r="A125" s="120">
        <v>7</v>
      </c>
      <c r="B125" s="781" t="s">
        <v>759</v>
      </c>
      <c r="C125" s="788" t="s">
        <v>332</v>
      </c>
      <c r="D125" s="293"/>
      <c r="E125" s="245"/>
      <c r="F125" s="122"/>
      <c r="G125" s="289"/>
      <c r="H125" s="122"/>
      <c r="I125" s="129" t="s">
        <v>274</v>
      </c>
      <c r="J125" s="122" t="s">
        <v>331</v>
      </c>
      <c r="K125" s="246" t="s">
        <v>1215</v>
      </c>
      <c r="L125" s="246" t="s">
        <v>1216</v>
      </c>
      <c r="M125" s="249">
        <v>0.3</v>
      </c>
      <c r="N125" s="246" t="s">
        <v>1012</v>
      </c>
      <c r="O125" s="246" t="s">
        <v>1014</v>
      </c>
      <c r="P125" s="246" t="s">
        <v>13</v>
      </c>
      <c r="Q125" s="246"/>
      <c r="R125" s="242">
        <v>43252</v>
      </c>
      <c r="S125" s="242">
        <v>43281</v>
      </c>
      <c r="T125" s="242"/>
      <c r="U125" s="242"/>
      <c r="V125" s="250" t="s">
        <v>1485</v>
      </c>
      <c r="W125" s="243"/>
      <c r="X125" s="266" t="s">
        <v>1539</v>
      </c>
      <c r="Y125" s="266" t="s">
        <v>1540</v>
      </c>
    </row>
    <row r="126" spans="1:25" ht="66" customHeight="1" x14ac:dyDescent="0.2">
      <c r="A126" s="120">
        <v>7</v>
      </c>
      <c r="B126" s="781"/>
      <c r="C126" s="788"/>
      <c r="D126" s="293"/>
      <c r="E126" s="245" t="s">
        <v>612</v>
      </c>
      <c r="F126" s="122" t="s">
        <v>330</v>
      </c>
      <c r="G126" s="289"/>
      <c r="H126" s="122"/>
      <c r="I126" s="129"/>
      <c r="J126" s="122"/>
      <c r="K126" s="246"/>
      <c r="L126" s="246"/>
      <c r="M126" s="154"/>
      <c r="N126" s="246"/>
      <c r="O126" s="246"/>
      <c r="P126" s="246"/>
      <c r="Q126" s="246"/>
      <c r="R126" s="242"/>
      <c r="S126" s="242"/>
      <c r="T126" s="242"/>
      <c r="U126" s="242"/>
      <c r="V126" s="242"/>
      <c r="W126" s="246" t="s">
        <v>1350</v>
      </c>
      <c r="X126" s="141"/>
      <c r="Y126" s="155" t="s">
        <v>1350</v>
      </c>
    </row>
    <row r="127" spans="1:25" ht="105" customHeight="1" x14ac:dyDescent="0.2">
      <c r="A127" s="120">
        <v>7</v>
      </c>
      <c r="B127" s="781"/>
      <c r="C127" s="788"/>
      <c r="D127" s="293"/>
      <c r="E127" s="245"/>
      <c r="F127" s="164" t="s">
        <v>335</v>
      </c>
      <c r="G127" s="289"/>
      <c r="H127" s="122"/>
      <c r="I127" s="129"/>
      <c r="J127" s="122"/>
      <c r="K127" s="246" t="s">
        <v>1231</v>
      </c>
      <c r="L127" s="246" t="s">
        <v>1302</v>
      </c>
      <c r="M127" s="249">
        <v>0.7</v>
      </c>
      <c r="N127" s="246" t="s">
        <v>888</v>
      </c>
      <c r="O127" s="246" t="s">
        <v>1014</v>
      </c>
      <c r="P127" s="246" t="s">
        <v>13</v>
      </c>
      <c r="Q127" s="246"/>
      <c r="R127" s="242">
        <v>43327</v>
      </c>
      <c r="S127" s="242">
        <v>43465</v>
      </c>
      <c r="T127" s="242"/>
      <c r="U127" s="242">
        <v>43525</v>
      </c>
      <c r="V127" s="246" t="s">
        <v>1486</v>
      </c>
      <c r="W127" s="243"/>
      <c r="X127" s="279" t="s">
        <v>1554</v>
      </c>
      <c r="Y127" s="155" t="s">
        <v>1487</v>
      </c>
    </row>
    <row r="128" spans="1:25" ht="128.25" customHeight="1" x14ac:dyDescent="0.2">
      <c r="A128" s="120">
        <v>7</v>
      </c>
      <c r="B128" s="781"/>
      <c r="C128" s="788"/>
      <c r="D128" s="293"/>
      <c r="E128" s="122"/>
      <c r="F128" s="164"/>
      <c r="G128" s="289"/>
      <c r="H128" s="122"/>
      <c r="I128" s="129" t="s">
        <v>251</v>
      </c>
      <c r="J128" s="122" t="s">
        <v>333</v>
      </c>
      <c r="K128" s="246" t="s">
        <v>1351</v>
      </c>
      <c r="L128" s="243" t="s">
        <v>1232</v>
      </c>
      <c r="M128" s="249">
        <v>0</v>
      </c>
      <c r="N128" s="243" t="s">
        <v>872</v>
      </c>
      <c r="O128" s="246" t="s">
        <v>1014</v>
      </c>
      <c r="P128" s="246"/>
      <c r="Q128" s="246"/>
      <c r="R128" s="242"/>
      <c r="S128" s="242"/>
      <c r="T128" s="242">
        <v>43466</v>
      </c>
      <c r="U128" s="242">
        <v>43281</v>
      </c>
      <c r="V128" s="242"/>
      <c r="W128" s="243" t="s">
        <v>1449</v>
      </c>
      <c r="X128" s="133"/>
      <c r="Y128" s="244"/>
    </row>
    <row r="129" spans="1:25" ht="92.25" customHeight="1" x14ac:dyDescent="0.2">
      <c r="A129" s="120">
        <v>7</v>
      </c>
      <c r="B129" s="781"/>
      <c r="C129" s="788"/>
      <c r="D129" s="293"/>
      <c r="E129" s="122"/>
      <c r="F129" s="122"/>
      <c r="G129" s="289"/>
      <c r="H129" s="122"/>
      <c r="I129" s="129" t="s">
        <v>251</v>
      </c>
      <c r="J129" s="122" t="s">
        <v>334</v>
      </c>
      <c r="K129" s="246" t="s">
        <v>1215</v>
      </c>
      <c r="L129" s="246" t="s">
        <v>1216</v>
      </c>
      <c r="M129" s="249">
        <v>0.3</v>
      </c>
      <c r="N129" s="246" t="s">
        <v>1012</v>
      </c>
      <c r="O129" s="246" t="s">
        <v>1014</v>
      </c>
      <c r="P129" s="246" t="s">
        <v>13</v>
      </c>
      <c r="Q129" s="246"/>
      <c r="R129" s="242">
        <v>43252</v>
      </c>
      <c r="S129" s="242">
        <v>43281</v>
      </c>
      <c r="T129" s="242"/>
      <c r="U129" s="242"/>
      <c r="V129" s="242"/>
      <c r="W129" s="250" t="s">
        <v>1488</v>
      </c>
      <c r="X129" s="262"/>
      <c r="Y129" s="155" t="s">
        <v>1489</v>
      </c>
    </row>
    <row r="130" spans="1:25" ht="92.25" customHeight="1" x14ac:dyDescent="0.2">
      <c r="A130" s="120">
        <v>7</v>
      </c>
      <c r="B130" s="781"/>
      <c r="C130" s="788"/>
      <c r="D130" s="293"/>
      <c r="E130" s="122"/>
      <c r="F130" s="122"/>
      <c r="G130" s="289"/>
      <c r="H130" s="122"/>
      <c r="I130" s="129" t="s">
        <v>274</v>
      </c>
      <c r="J130" s="122" t="s">
        <v>977</v>
      </c>
      <c r="K130" s="246" t="s">
        <v>1215</v>
      </c>
      <c r="L130" s="246" t="s">
        <v>1216</v>
      </c>
      <c r="M130" s="249">
        <v>0.3</v>
      </c>
      <c r="N130" s="246" t="s">
        <v>1012</v>
      </c>
      <c r="O130" s="246" t="s">
        <v>1014</v>
      </c>
      <c r="P130" s="246" t="s">
        <v>13</v>
      </c>
      <c r="Q130" s="246"/>
      <c r="R130" s="242">
        <v>43252</v>
      </c>
      <c r="S130" s="242">
        <v>43281</v>
      </c>
      <c r="T130" s="242"/>
      <c r="U130" s="242"/>
      <c r="V130" s="242"/>
      <c r="W130" s="250" t="s">
        <v>1490</v>
      </c>
      <c r="X130" s="262"/>
      <c r="Y130" s="155" t="s">
        <v>1491</v>
      </c>
    </row>
    <row r="131" spans="1:25" ht="24.95" customHeight="1" x14ac:dyDescent="0.2">
      <c r="A131" s="120">
        <v>7</v>
      </c>
      <c r="B131" s="220" t="s">
        <v>757</v>
      </c>
      <c r="C131" s="199" t="s">
        <v>758</v>
      </c>
      <c r="D131" s="204"/>
      <c r="E131" s="202"/>
      <c r="F131" s="202"/>
      <c r="G131" s="207"/>
      <c r="H131" s="202"/>
      <c r="I131" s="202"/>
      <c r="J131" s="202"/>
      <c r="K131" s="205"/>
      <c r="L131" s="205"/>
      <c r="M131" s="201">
        <f>AVERAGE(M125:M130)</f>
        <v>0.32</v>
      </c>
      <c r="N131" s="205"/>
      <c r="O131" s="205"/>
      <c r="P131" s="205"/>
      <c r="Q131" s="205"/>
      <c r="R131" s="196"/>
      <c r="S131" s="196"/>
      <c r="T131" s="196"/>
      <c r="U131" s="196"/>
      <c r="V131" s="196"/>
      <c r="W131" s="202"/>
      <c r="X131" s="259"/>
      <c r="Y131" s="221"/>
    </row>
    <row r="132" spans="1:25" ht="21.95" customHeight="1" x14ac:dyDescent="0.2">
      <c r="A132" s="120">
        <v>7</v>
      </c>
      <c r="B132" s="218" t="s">
        <v>760</v>
      </c>
      <c r="C132" s="147" t="s">
        <v>761</v>
      </c>
      <c r="D132" s="146"/>
      <c r="E132" s="146"/>
      <c r="F132" s="146"/>
      <c r="G132" s="146"/>
      <c r="H132" s="146"/>
      <c r="I132" s="146"/>
      <c r="J132" s="146"/>
      <c r="K132" s="146"/>
      <c r="L132" s="146"/>
      <c r="M132" s="179"/>
      <c r="N132" s="146"/>
      <c r="O132" s="146"/>
      <c r="P132" s="146"/>
      <c r="Q132" s="146"/>
      <c r="R132" s="166"/>
      <c r="S132" s="166"/>
      <c r="T132" s="166"/>
      <c r="U132" s="166"/>
      <c r="V132" s="166"/>
      <c r="W132" s="151"/>
      <c r="X132" s="258"/>
      <c r="Y132" s="219"/>
    </row>
    <row r="133" spans="1:25" ht="76.5" x14ac:dyDescent="0.2">
      <c r="A133" s="120">
        <v>7</v>
      </c>
      <c r="B133" s="781" t="s">
        <v>762</v>
      </c>
      <c r="C133" s="780" t="s">
        <v>978</v>
      </c>
      <c r="D133" s="293"/>
      <c r="E133" s="122"/>
      <c r="F133" s="122"/>
      <c r="G133" s="289" t="s">
        <v>336</v>
      </c>
      <c r="H133" s="122" t="s">
        <v>337</v>
      </c>
      <c r="I133" s="129"/>
      <c r="J133" s="122"/>
      <c r="K133" s="243" t="s">
        <v>1228</v>
      </c>
      <c r="L133" s="243" t="s">
        <v>1229</v>
      </c>
      <c r="M133" s="249">
        <v>0</v>
      </c>
      <c r="N133" s="246" t="s">
        <v>1503</v>
      </c>
      <c r="O133" s="246" t="s">
        <v>1370</v>
      </c>
      <c r="P133" s="246"/>
      <c r="Q133" s="154" t="s">
        <v>13</v>
      </c>
      <c r="R133" s="242">
        <v>43344</v>
      </c>
      <c r="S133" s="242"/>
      <c r="T133" s="242"/>
      <c r="U133" s="242">
        <v>43554</v>
      </c>
      <c r="V133" s="242"/>
      <c r="W133" s="243" t="s">
        <v>1230</v>
      </c>
      <c r="X133" s="133"/>
      <c r="Y133" s="244"/>
    </row>
    <row r="134" spans="1:25" ht="25.5" x14ac:dyDescent="0.2">
      <c r="A134" s="120">
        <v>7</v>
      </c>
      <c r="B134" s="781"/>
      <c r="C134" s="780"/>
      <c r="D134" s="293"/>
      <c r="E134" s="122"/>
      <c r="F134" s="122"/>
      <c r="G134" s="289"/>
      <c r="H134" s="122"/>
      <c r="I134" s="129"/>
      <c r="J134" s="122"/>
      <c r="K134" s="246"/>
      <c r="L134" s="246"/>
      <c r="M134" s="249">
        <v>1</v>
      </c>
      <c r="N134" s="246" t="s">
        <v>1362</v>
      </c>
      <c r="O134" s="246" t="s">
        <v>954</v>
      </c>
      <c r="P134" s="246"/>
      <c r="Q134" s="246"/>
      <c r="R134" s="242"/>
      <c r="S134" s="242"/>
      <c r="T134" s="242"/>
      <c r="U134" s="242"/>
      <c r="V134" s="242"/>
      <c r="W134" s="243"/>
      <c r="X134" s="133"/>
      <c r="Y134" s="155" t="s">
        <v>1363</v>
      </c>
    </row>
    <row r="135" spans="1:25" ht="114.75" x14ac:dyDescent="0.2">
      <c r="A135" s="120">
        <v>7</v>
      </c>
      <c r="B135" s="781"/>
      <c r="C135" s="780"/>
      <c r="D135" s="293"/>
      <c r="E135" s="122"/>
      <c r="F135" s="122"/>
      <c r="G135" s="289"/>
      <c r="H135" s="122"/>
      <c r="I135" s="129" t="s">
        <v>279</v>
      </c>
      <c r="J135" s="122" t="s">
        <v>338</v>
      </c>
      <c r="K135" s="243" t="s">
        <v>1237</v>
      </c>
      <c r="L135" s="243" t="s">
        <v>1238</v>
      </c>
      <c r="M135" s="249">
        <v>0</v>
      </c>
      <c r="N135" s="246" t="s">
        <v>1046</v>
      </c>
      <c r="O135" s="246" t="s">
        <v>1014</v>
      </c>
      <c r="P135" s="246"/>
      <c r="Q135" s="154" t="s">
        <v>13</v>
      </c>
      <c r="R135" s="242">
        <v>43344</v>
      </c>
      <c r="S135" s="242"/>
      <c r="T135" s="242"/>
      <c r="U135" s="242">
        <v>43554</v>
      </c>
      <c r="V135" s="243" t="s">
        <v>1239</v>
      </c>
      <c r="W135" s="267" t="s">
        <v>1239</v>
      </c>
      <c r="X135" s="263"/>
      <c r="Y135" s="244"/>
    </row>
    <row r="136" spans="1:25" ht="76.5" x14ac:dyDescent="0.2">
      <c r="A136" s="120">
        <v>7</v>
      </c>
      <c r="B136" s="781"/>
      <c r="C136" s="780"/>
      <c r="D136" s="293"/>
      <c r="E136" s="122"/>
      <c r="F136" s="122"/>
      <c r="G136" s="289" t="s">
        <v>359</v>
      </c>
      <c r="H136" s="118" t="s">
        <v>360</v>
      </c>
      <c r="I136" s="129"/>
      <c r="J136" s="122"/>
      <c r="K136" s="243" t="s">
        <v>1233</v>
      </c>
      <c r="L136" s="243" t="s">
        <v>1234</v>
      </c>
      <c r="M136" s="249">
        <v>1</v>
      </c>
      <c r="N136" s="246" t="s">
        <v>1504</v>
      </c>
      <c r="O136" s="246" t="s">
        <v>1014</v>
      </c>
      <c r="P136" s="246" t="s">
        <v>13</v>
      </c>
      <c r="Q136" s="246"/>
      <c r="R136" s="242">
        <v>43327</v>
      </c>
      <c r="S136" s="242">
        <v>43403</v>
      </c>
      <c r="T136" s="242"/>
      <c r="U136" s="242"/>
      <c r="V136" s="250" t="s">
        <v>1450</v>
      </c>
      <c r="W136" s="243"/>
      <c r="X136" s="133"/>
      <c r="Y136" s="244" t="s">
        <v>1452</v>
      </c>
    </row>
    <row r="137" spans="1:25" ht="75.75" customHeight="1" x14ac:dyDescent="0.2">
      <c r="A137" s="120">
        <v>7</v>
      </c>
      <c r="B137" s="781"/>
      <c r="C137" s="780"/>
      <c r="D137" s="293"/>
      <c r="E137" s="122"/>
      <c r="F137" s="122"/>
      <c r="G137" s="289" t="s">
        <v>359</v>
      </c>
      <c r="H137" s="118" t="s">
        <v>362</v>
      </c>
      <c r="I137" s="129"/>
      <c r="J137" s="122"/>
      <c r="K137" s="243" t="s">
        <v>1235</v>
      </c>
      <c r="L137" s="267" t="s">
        <v>1236</v>
      </c>
      <c r="M137" s="249">
        <v>1</v>
      </c>
      <c r="N137" s="246" t="s">
        <v>1046</v>
      </c>
      <c r="O137" s="246" t="s">
        <v>1014</v>
      </c>
      <c r="P137" s="246" t="s">
        <v>13</v>
      </c>
      <c r="Q137" s="246"/>
      <c r="R137" s="242">
        <v>43327</v>
      </c>
      <c r="S137" s="242">
        <v>43403</v>
      </c>
      <c r="T137" s="242"/>
      <c r="U137" s="242"/>
      <c r="V137" s="243" t="s">
        <v>1451</v>
      </c>
      <c r="W137" s="243"/>
      <c r="X137" s="133"/>
      <c r="Y137" s="244" t="s">
        <v>1453</v>
      </c>
    </row>
    <row r="138" spans="1:25" ht="242.25" x14ac:dyDescent="0.2">
      <c r="A138" s="120">
        <v>7</v>
      </c>
      <c r="B138" s="781"/>
      <c r="C138" s="780"/>
      <c r="D138" s="293"/>
      <c r="E138" s="122"/>
      <c r="F138" s="122"/>
      <c r="G138" s="289"/>
      <c r="H138" s="118"/>
      <c r="I138" s="129" t="s">
        <v>279</v>
      </c>
      <c r="J138" s="122" t="s">
        <v>339</v>
      </c>
      <c r="K138" s="243" t="s">
        <v>1215</v>
      </c>
      <c r="L138" s="243" t="s">
        <v>1216</v>
      </c>
      <c r="M138" s="249">
        <v>0.3</v>
      </c>
      <c r="N138" s="246" t="s">
        <v>872</v>
      </c>
      <c r="O138" s="246" t="s">
        <v>1014</v>
      </c>
      <c r="P138" s="246" t="s">
        <v>13</v>
      </c>
      <c r="Q138" s="246"/>
      <c r="R138" s="242">
        <v>43252</v>
      </c>
      <c r="S138" s="242">
        <v>43434</v>
      </c>
      <c r="T138" s="242"/>
      <c r="U138" s="242"/>
      <c r="V138" s="247" t="s">
        <v>1490</v>
      </c>
      <c r="W138" s="243"/>
      <c r="X138" s="133"/>
      <c r="Y138" s="155" t="s">
        <v>1491</v>
      </c>
    </row>
    <row r="139" spans="1:25" ht="24.95" customHeight="1" x14ac:dyDescent="0.2">
      <c r="A139" s="120">
        <v>7</v>
      </c>
      <c r="B139" s="220" t="s">
        <v>760</v>
      </c>
      <c r="C139" s="208" t="s">
        <v>761</v>
      </c>
      <c r="D139" s="204"/>
      <c r="E139" s="202"/>
      <c r="F139" s="202"/>
      <c r="G139" s="207"/>
      <c r="H139" s="209"/>
      <c r="I139" s="202"/>
      <c r="J139" s="202"/>
      <c r="K139" s="202"/>
      <c r="L139" s="202"/>
      <c r="M139" s="201">
        <f>AVERAGE(M133:M138)</f>
        <v>0.54999999999999993</v>
      </c>
      <c r="N139" s="205"/>
      <c r="O139" s="205"/>
      <c r="P139" s="205"/>
      <c r="Q139" s="205"/>
      <c r="R139" s="196"/>
      <c r="S139" s="196"/>
      <c r="T139" s="196"/>
      <c r="U139" s="196"/>
      <c r="V139" s="196"/>
      <c r="W139" s="202"/>
      <c r="X139" s="259"/>
      <c r="Y139" s="221"/>
    </row>
    <row r="140" spans="1:25" ht="21.95" customHeight="1" x14ac:dyDescent="0.2">
      <c r="A140" s="120">
        <v>7</v>
      </c>
      <c r="B140" s="218" t="s">
        <v>763</v>
      </c>
      <c r="C140" s="146" t="s">
        <v>764</v>
      </c>
      <c r="D140" s="146"/>
      <c r="E140" s="146"/>
      <c r="F140" s="146"/>
      <c r="G140" s="146"/>
      <c r="H140" s="146"/>
      <c r="I140" s="146"/>
      <c r="J140" s="146"/>
      <c r="K140" s="146"/>
      <c r="L140" s="146"/>
      <c r="M140" s="179"/>
      <c r="N140" s="146"/>
      <c r="O140" s="146"/>
      <c r="P140" s="146"/>
      <c r="Q140" s="146"/>
      <c r="R140" s="166"/>
      <c r="S140" s="166"/>
      <c r="T140" s="166"/>
      <c r="U140" s="166"/>
      <c r="V140" s="166"/>
      <c r="W140" s="151"/>
      <c r="X140" s="258"/>
      <c r="Y140" s="219"/>
    </row>
    <row r="141" spans="1:25" s="124" customFormat="1" ht="34.5" customHeight="1" x14ac:dyDescent="0.2">
      <c r="A141" s="158">
        <v>7</v>
      </c>
      <c r="B141" s="786" t="s">
        <v>765</v>
      </c>
      <c r="C141" s="782" t="s">
        <v>74</v>
      </c>
      <c r="D141" s="146"/>
      <c r="E141" s="137"/>
      <c r="F141" s="137"/>
      <c r="G141" s="137"/>
      <c r="H141" s="137"/>
      <c r="I141" s="137"/>
      <c r="J141" s="137"/>
      <c r="K141" s="137"/>
      <c r="L141" s="246" t="s">
        <v>1385</v>
      </c>
      <c r="M141" s="212">
        <v>0.8</v>
      </c>
      <c r="N141" s="137"/>
      <c r="O141" s="246" t="s">
        <v>954</v>
      </c>
      <c r="P141" s="246"/>
      <c r="Q141" s="246"/>
      <c r="R141" s="242"/>
      <c r="S141" s="242"/>
      <c r="T141" s="242"/>
      <c r="U141" s="242"/>
      <c r="V141" s="242"/>
      <c r="W141" s="243"/>
      <c r="X141" s="133"/>
      <c r="Y141" s="155" t="s">
        <v>1388</v>
      </c>
    </row>
    <row r="142" spans="1:25" ht="99.75" customHeight="1" x14ac:dyDescent="0.2">
      <c r="A142" s="120">
        <v>7</v>
      </c>
      <c r="B142" s="786"/>
      <c r="C142" s="782"/>
      <c r="D142" s="284" t="s">
        <v>342</v>
      </c>
      <c r="E142" s="122" t="s">
        <v>340</v>
      </c>
      <c r="F142" s="122"/>
      <c r="G142" s="289"/>
      <c r="H142" s="243"/>
      <c r="I142" s="129"/>
      <c r="J142" s="122"/>
      <c r="K142" s="243" t="s">
        <v>1240</v>
      </c>
      <c r="L142" s="246" t="s">
        <v>1241</v>
      </c>
      <c r="M142" s="249">
        <v>0.42</v>
      </c>
      <c r="N142" s="246" t="s">
        <v>621</v>
      </c>
      <c r="O142" s="246" t="s">
        <v>1014</v>
      </c>
      <c r="P142" s="246"/>
      <c r="Q142" s="154" t="s">
        <v>13</v>
      </c>
      <c r="R142" s="242">
        <v>43101</v>
      </c>
      <c r="S142" s="242"/>
      <c r="T142" s="242"/>
      <c r="U142" s="242">
        <v>43554</v>
      </c>
      <c r="V142" s="243" t="s">
        <v>1454</v>
      </c>
      <c r="W142" s="243"/>
      <c r="X142" s="133"/>
      <c r="Y142" s="244"/>
    </row>
    <row r="143" spans="1:25" ht="318.75" x14ac:dyDescent="0.2">
      <c r="A143" s="120">
        <v>7</v>
      </c>
      <c r="B143" s="786"/>
      <c r="C143" s="782"/>
      <c r="D143" s="284"/>
      <c r="E143" s="122"/>
      <c r="F143" s="122"/>
      <c r="G143" s="289" t="s">
        <v>979</v>
      </c>
      <c r="H143" s="243" t="s">
        <v>341</v>
      </c>
      <c r="I143" s="129"/>
      <c r="J143" s="122"/>
      <c r="K143" s="246" t="s">
        <v>1242</v>
      </c>
      <c r="L143" s="246" t="s">
        <v>1243</v>
      </c>
      <c r="M143" s="249">
        <v>1</v>
      </c>
      <c r="N143" s="246" t="s">
        <v>621</v>
      </c>
      <c r="O143" s="246" t="s">
        <v>1014</v>
      </c>
      <c r="P143" s="246" t="s">
        <v>13</v>
      </c>
      <c r="Q143" s="246"/>
      <c r="R143" s="242">
        <v>43101</v>
      </c>
      <c r="S143" s="242">
        <v>43434</v>
      </c>
      <c r="T143" s="242"/>
      <c r="U143" s="242"/>
      <c r="V143" s="243" t="s">
        <v>1492</v>
      </c>
      <c r="W143" s="243"/>
      <c r="X143" s="133"/>
      <c r="Y143" s="244"/>
    </row>
    <row r="144" spans="1:25" ht="86.25" customHeight="1" x14ac:dyDescent="0.2">
      <c r="A144" s="120">
        <v>7</v>
      </c>
      <c r="B144" s="292" t="s">
        <v>766</v>
      </c>
      <c r="C144" s="245" t="s">
        <v>76</v>
      </c>
      <c r="D144" s="293"/>
      <c r="E144" s="122"/>
      <c r="F144" s="122"/>
      <c r="G144" s="289"/>
      <c r="H144" s="122"/>
      <c r="I144" s="129"/>
      <c r="J144" s="122"/>
      <c r="K144" s="243" t="s">
        <v>1240</v>
      </c>
      <c r="L144" s="246" t="s">
        <v>1241</v>
      </c>
      <c r="M144" s="249">
        <v>0.42</v>
      </c>
      <c r="N144" s="246" t="s">
        <v>621</v>
      </c>
      <c r="O144" s="246" t="s">
        <v>1014</v>
      </c>
      <c r="P144" s="246"/>
      <c r="Q144" s="154" t="s">
        <v>13</v>
      </c>
      <c r="R144" s="242">
        <v>43101</v>
      </c>
      <c r="S144" s="242"/>
      <c r="T144" s="242"/>
      <c r="U144" s="242">
        <v>43554</v>
      </c>
      <c r="V144" s="243" t="s">
        <v>1455</v>
      </c>
      <c r="W144" s="243"/>
      <c r="X144" s="266" t="s">
        <v>1555</v>
      </c>
      <c r="Y144" s="155" t="s">
        <v>1493</v>
      </c>
    </row>
    <row r="145" spans="1:26" ht="318.75" x14ac:dyDescent="0.2">
      <c r="A145" s="120">
        <v>7</v>
      </c>
      <c r="B145" s="786" t="s">
        <v>767</v>
      </c>
      <c r="C145" s="780" t="s">
        <v>1113</v>
      </c>
      <c r="D145" s="288"/>
      <c r="E145" s="245" t="s">
        <v>618</v>
      </c>
      <c r="F145" s="784"/>
      <c r="G145" s="289"/>
      <c r="H145" s="122"/>
      <c r="I145" s="129"/>
      <c r="J145" s="122"/>
      <c r="K145" s="246" t="s">
        <v>1242</v>
      </c>
      <c r="L145" s="246" t="s">
        <v>1243</v>
      </c>
      <c r="M145" s="249">
        <v>1</v>
      </c>
      <c r="N145" s="246" t="s">
        <v>621</v>
      </c>
      <c r="O145" s="246" t="s">
        <v>1014</v>
      </c>
      <c r="P145" s="246" t="s">
        <v>13</v>
      </c>
      <c r="Q145" s="246"/>
      <c r="R145" s="242">
        <v>43101</v>
      </c>
      <c r="S145" s="242">
        <v>43434</v>
      </c>
      <c r="T145" s="242"/>
      <c r="U145" s="242"/>
      <c r="V145" s="243" t="s">
        <v>1492</v>
      </c>
      <c r="W145" s="243"/>
      <c r="X145" s="133"/>
      <c r="Y145" s="244"/>
    </row>
    <row r="146" spans="1:26" ht="216.75" x14ac:dyDescent="0.2">
      <c r="A146" s="120">
        <v>7</v>
      </c>
      <c r="B146" s="786"/>
      <c r="C146" s="780"/>
      <c r="D146" s="288"/>
      <c r="E146" s="245"/>
      <c r="F146" s="784"/>
      <c r="G146" s="289" t="s">
        <v>979</v>
      </c>
      <c r="H146" s="122" t="s">
        <v>343</v>
      </c>
      <c r="I146" s="129"/>
      <c r="J146" s="122"/>
      <c r="K146" s="243" t="s">
        <v>1244</v>
      </c>
      <c r="L146" s="246" t="s">
        <v>1556</v>
      </c>
      <c r="M146" s="249">
        <v>0</v>
      </c>
      <c r="N146" s="246" t="s">
        <v>621</v>
      </c>
      <c r="O146" s="246" t="s">
        <v>1014</v>
      </c>
      <c r="P146" s="246"/>
      <c r="Q146" s="154" t="s">
        <v>13</v>
      </c>
      <c r="R146" s="242">
        <v>43101</v>
      </c>
      <c r="S146" s="242"/>
      <c r="T146" s="242"/>
      <c r="U146" s="242">
        <v>43585</v>
      </c>
      <c r="V146" s="243" t="s">
        <v>1494</v>
      </c>
      <c r="W146" s="243"/>
      <c r="X146" s="133" t="s">
        <v>1557</v>
      </c>
      <c r="Y146" s="244"/>
    </row>
    <row r="147" spans="1:26" ht="89.25" x14ac:dyDescent="0.2">
      <c r="A147" s="120">
        <v>7</v>
      </c>
      <c r="B147" s="786"/>
      <c r="C147" s="780"/>
      <c r="D147" s="288"/>
      <c r="E147" s="245"/>
      <c r="F147" s="784"/>
      <c r="G147" s="289"/>
      <c r="H147" s="122"/>
      <c r="I147" s="129" t="s">
        <v>274</v>
      </c>
      <c r="J147" s="122" t="s">
        <v>344</v>
      </c>
      <c r="K147" s="246" t="s">
        <v>1245</v>
      </c>
      <c r="L147" s="267" t="s">
        <v>1456</v>
      </c>
      <c r="M147" s="277">
        <v>0.5</v>
      </c>
      <c r="N147" s="246" t="s">
        <v>1505</v>
      </c>
      <c r="O147" s="246" t="s">
        <v>1048</v>
      </c>
      <c r="P147" s="246" t="s">
        <v>13</v>
      </c>
      <c r="Q147" s="246"/>
      <c r="R147" s="242">
        <v>43327</v>
      </c>
      <c r="S147" s="242">
        <v>43434</v>
      </c>
      <c r="T147" s="242"/>
      <c r="U147" s="242">
        <v>43496</v>
      </c>
      <c r="V147" s="242"/>
      <c r="W147" s="243"/>
      <c r="X147" s="266" t="s">
        <v>1558</v>
      </c>
      <c r="Y147" s="244"/>
    </row>
    <row r="148" spans="1:26" ht="21.75" customHeight="1" x14ac:dyDescent="0.2">
      <c r="A148" s="120">
        <v>8</v>
      </c>
      <c r="B148" s="222">
        <v>8</v>
      </c>
      <c r="C148" s="144" t="s">
        <v>768</v>
      </c>
      <c r="D148" s="144"/>
      <c r="E148" s="144"/>
      <c r="F148" s="144"/>
      <c r="G148" s="144"/>
      <c r="H148" s="144"/>
      <c r="I148" s="144"/>
      <c r="J148" s="144"/>
      <c r="K148" s="144"/>
      <c r="L148" s="144"/>
      <c r="M148" s="183"/>
      <c r="N148" s="144"/>
      <c r="O148" s="144"/>
      <c r="P148" s="144"/>
      <c r="Q148" s="144"/>
      <c r="R148" s="167"/>
      <c r="S148" s="167"/>
      <c r="T148" s="167"/>
      <c r="U148" s="167"/>
      <c r="V148" s="167"/>
      <c r="W148" s="181"/>
      <c r="X148" s="261"/>
      <c r="Y148" s="223"/>
    </row>
    <row r="149" spans="1:26" ht="12.75" x14ac:dyDescent="0.2">
      <c r="A149" s="120">
        <v>8</v>
      </c>
      <c r="B149" s="218" t="s">
        <v>769</v>
      </c>
      <c r="C149" s="146" t="s">
        <v>774</v>
      </c>
      <c r="D149" s="146"/>
      <c r="E149" s="146"/>
      <c r="F149" s="146"/>
      <c r="G149" s="146"/>
      <c r="H149" s="146"/>
      <c r="I149" s="146"/>
      <c r="J149" s="148"/>
      <c r="K149" s="146"/>
      <c r="L149" s="146"/>
      <c r="M149" s="179"/>
      <c r="N149" s="146"/>
      <c r="O149" s="146"/>
      <c r="P149" s="146"/>
      <c r="Q149" s="146"/>
      <c r="R149" s="166"/>
      <c r="S149" s="166"/>
      <c r="T149" s="166"/>
      <c r="U149" s="166"/>
      <c r="V149" s="166"/>
      <c r="W149" s="151"/>
      <c r="X149" s="258"/>
      <c r="Y149" s="219"/>
    </row>
    <row r="150" spans="1:26" ht="113.25" customHeight="1" x14ac:dyDescent="0.2">
      <c r="A150" s="120">
        <v>8</v>
      </c>
      <c r="B150" s="781" t="s">
        <v>772</v>
      </c>
      <c r="C150" s="780" t="s">
        <v>980</v>
      </c>
      <c r="D150" s="245" t="s">
        <v>276</v>
      </c>
      <c r="E150" s="122"/>
      <c r="F150" s="246"/>
      <c r="G150" s="129"/>
      <c r="H150" s="122"/>
      <c r="I150" s="129"/>
      <c r="J150" s="122"/>
      <c r="K150" s="243"/>
      <c r="L150" s="243"/>
      <c r="M150" s="194">
        <v>1</v>
      </c>
      <c r="N150" s="246" t="s">
        <v>1185</v>
      </c>
      <c r="O150" s="246" t="s">
        <v>1040</v>
      </c>
      <c r="P150" s="246"/>
      <c r="Q150" s="246"/>
      <c r="R150" s="242"/>
      <c r="S150" s="242"/>
      <c r="T150" s="242"/>
      <c r="U150" s="242"/>
      <c r="V150" s="242"/>
      <c r="W150" s="246"/>
      <c r="X150" s="141"/>
      <c r="Y150" s="155" t="s">
        <v>1389</v>
      </c>
      <c r="Z150" s="172"/>
    </row>
    <row r="151" spans="1:26" ht="117" customHeight="1" x14ac:dyDescent="0.2">
      <c r="A151" s="120">
        <v>8</v>
      </c>
      <c r="B151" s="781"/>
      <c r="C151" s="780"/>
      <c r="D151" s="245"/>
      <c r="E151" s="122"/>
      <c r="F151" s="122"/>
      <c r="G151" s="129"/>
      <c r="H151" s="122"/>
      <c r="I151" s="129" t="s">
        <v>243</v>
      </c>
      <c r="J151" s="122" t="s">
        <v>353</v>
      </c>
      <c r="K151" s="246" t="s">
        <v>1390</v>
      </c>
      <c r="L151" s="243"/>
      <c r="M151" s="249">
        <v>0.5</v>
      </c>
      <c r="N151" s="246" t="s">
        <v>1185</v>
      </c>
      <c r="O151" s="246" t="s">
        <v>1040</v>
      </c>
      <c r="P151" s="246" t="s">
        <v>13</v>
      </c>
      <c r="Q151" s="246"/>
      <c r="R151" s="242">
        <v>43383</v>
      </c>
      <c r="S151" s="242">
        <v>43464</v>
      </c>
      <c r="T151" s="242"/>
      <c r="U151" s="242"/>
      <c r="V151" s="254" t="s">
        <v>1471</v>
      </c>
      <c r="W151" s="243"/>
      <c r="X151" s="133"/>
      <c r="Y151" s="155" t="s">
        <v>1389</v>
      </c>
    </row>
    <row r="152" spans="1:26" ht="48.75" customHeight="1" x14ac:dyDescent="0.2">
      <c r="A152" s="120">
        <v>8</v>
      </c>
      <c r="B152" s="292" t="s">
        <v>773</v>
      </c>
      <c r="C152" s="245" t="s">
        <v>82</v>
      </c>
      <c r="D152" s="284" t="s">
        <v>958</v>
      </c>
      <c r="E152" s="122"/>
      <c r="F152" s="122"/>
      <c r="G152" s="129"/>
      <c r="H152" s="122"/>
      <c r="I152" s="129"/>
      <c r="J152" s="122"/>
      <c r="K152" s="243"/>
      <c r="L152" s="243"/>
      <c r="M152" s="194">
        <v>1</v>
      </c>
      <c r="N152" s="246" t="s">
        <v>1185</v>
      </c>
      <c r="O152" s="246" t="s">
        <v>1040</v>
      </c>
      <c r="P152" s="246"/>
      <c r="Q152" s="246"/>
      <c r="R152" s="242"/>
      <c r="S152" s="242"/>
      <c r="T152" s="242"/>
      <c r="U152" s="242"/>
      <c r="V152" s="242"/>
      <c r="W152" s="243"/>
      <c r="X152" s="133"/>
      <c r="Y152" s="155" t="s">
        <v>1391</v>
      </c>
    </row>
    <row r="153" spans="1:26" ht="49.5" customHeight="1" x14ac:dyDescent="0.2">
      <c r="A153" s="120">
        <v>8</v>
      </c>
      <c r="B153" s="292" t="s">
        <v>778</v>
      </c>
      <c r="C153" s="245" t="s">
        <v>83</v>
      </c>
      <c r="D153" s="284" t="s">
        <v>981</v>
      </c>
      <c r="E153" s="122"/>
      <c r="F153" s="122"/>
      <c r="G153" s="129"/>
      <c r="H153" s="122"/>
      <c r="I153" s="129"/>
      <c r="J153" s="122"/>
      <c r="K153" s="246" t="s">
        <v>1390</v>
      </c>
      <c r="L153" s="243"/>
      <c r="M153" s="194">
        <v>0.5</v>
      </c>
      <c r="N153" s="246" t="s">
        <v>1185</v>
      </c>
      <c r="O153" s="246" t="s">
        <v>1040</v>
      </c>
      <c r="P153" s="246"/>
      <c r="Q153" s="246"/>
      <c r="R153" s="242"/>
      <c r="S153" s="242"/>
      <c r="T153" s="242"/>
      <c r="U153" s="242"/>
      <c r="V153" s="254" t="s">
        <v>1471</v>
      </c>
      <c r="W153" s="243"/>
      <c r="X153" s="133"/>
      <c r="Y153" s="244" t="s">
        <v>1162</v>
      </c>
    </row>
    <row r="154" spans="1:26" ht="49.5" customHeight="1" x14ac:dyDescent="0.2">
      <c r="A154" s="120">
        <v>8</v>
      </c>
      <c r="B154" s="292" t="s">
        <v>779</v>
      </c>
      <c r="C154" s="245" t="s">
        <v>84</v>
      </c>
      <c r="D154" s="284" t="s">
        <v>960</v>
      </c>
      <c r="E154" s="122"/>
      <c r="F154" s="122"/>
      <c r="G154" s="129"/>
      <c r="H154" s="122"/>
      <c r="I154" s="129"/>
      <c r="J154" s="122"/>
      <c r="K154" s="243"/>
      <c r="L154" s="243"/>
      <c r="M154" s="194">
        <v>1</v>
      </c>
      <c r="N154" s="246" t="s">
        <v>1185</v>
      </c>
      <c r="O154" s="246" t="s">
        <v>1040</v>
      </c>
      <c r="P154" s="246"/>
      <c r="Q154" s="246"/>
      <c r="R154" s="242"/>
      <c r="S154" s="242"/>
      <c r="T154" s="242"/>
      <c r="U154" s="242"/>
      <c r="V154" s="242"/>
      <c r="W154" s="243"/>
      <c r="X154" s="133"/>
      <c r="Y154" s="155" t="s">
        <v>1392</v>
      </c>
    </row>
    <row r="155" spans="1:26" ht="24.95" customHeight="1" x14ac:dyDescent="0.2">
      <c r="A155" s="120">
        <v>8</v>
      </c>
      <c r="B155" s="220" t="s">
        <v>769</v>
      </c>
      <c r="C155" s="203" t="s">
        <v>774</v>
      </c>
      <c r="D155" s="206"/>
      <c r="E155" s="202"/>
      <c r="F155" s="202"/>
      <c r="G155" s="202"/>
      <c r="H155" s="202"/>
      <c r="I155" s="202"/>
      <c r="J155" s="202"/>
      <c r="K155" s="202"/>
      <c r="L155" s="202"/>
      <c r="M155" s="201">
        <f>AVERAGE(M150:M154)</f>
        <v>0.8</v>
      </c>
      <c r="N155" s="205"/>
      <c r="O155" s="205"/>
      <c r="P155" s="205"/>
      <c r="Q155" s="205"/>
      <c r="R155" s="196"/>
      <c r="S155" s="196"/>
      <c r="T155" s="196"/>
      <c r="U155" s="196"/>
      <c r="V155" s="196"/>
      <c r="W155" s="202"/>
      <c r="X155" s="259"/>
      <c r="Y155" s="221"/>
    </row>
    <row r="156" spans="1:26" ht="21.95" customHeight="1" x14ac:dyDescent="0.2">
      <c r="A156" s="120">
        <v>8</v>
      </c>
      <c r="B156" s="218" t="s">
        <v>771</v>
      </c>
      <c r="C156" s="146" t="s">
        <v>775</v>
      </c>
      <c r="D156" s="146"/>
      <c r="E156" s="146"/>
      <c r="F156" s="146"/>
      <c r="G156" s="146"/>
      <c r="H156" s="146"/>
      <c r="I156" s="146"/>
      <c r="J156" s="146"/>
      <c r="K156" s="146"/>
      <c r="L156" s="146"/>
      <c r="M156" s="179"/>
      <c r="N156" s="146"/>
      <c r="O156" s="146"/>
      <c r="P156" s="146"/>
      <c r="Q156" s="146"/>
      <c r="R156" s="166"/>
      <c r="S156" s="166"/>
      <c r="T156" s="166"/>
      <c r="U156" s="166"/>
      <c r="V156" s="166"/>
      <c r="W156" s="151"/>
      <c r="X156" s="258"/>
      <c r="Y156" s="219"/>
    </row>
    <row r="157" spans="1:26" ht="369.75" x14ac:dyDescent="0.2">
      <c r="A157" s="120">
        <v>8</v>
      </c>
      <c r="B157" s="292" t="s">
        <v>776</v>
      </c>
      <c r="C157" s="122" t="s">
        <v>781</v>
      </c>
      <c r="D157" s="122"/>
      <c r="E157" s="122"/>
      <c r="F157" s="122"/>
      <c r="G157" s="129"/>
      <c r="H157" s="122"/>
      <c r="I157" s="129"/>
      <c r="J157" s="122"/>
      <c r="K157" s="246" t="s">
        <v>1467</v>
      </c>
      <c r="L157" s="246" t="s">
        <v>1468</v>
      </c>
      <c r="M157" s="194">
        <v>1</v>
      </c>
      <c r="N157" s="246" t="s">
        <v>871</v>
      </c>
      <c r="O157" s="246" t="s">
        <v>1009</v>
      </c>
      <c r="P157" s="246"/>
      <c r="Q157" s="246"/>
      <c r="R157" s="242">
        <v>43101</v>
      </c>
      <c r="S157" s="242"/>
      <c r="T157" s="242"/>
      <c r="U157" s="242">
        <v>43830</v>
      </c>
      <c r="V157" s="243" t="s">
        <v>1495</v>
      </c>
      <c r="W157" s="243"/>
      <c r="X157" s="133"/>
      <c r="Y157" s="244" t="s">
        <v>1142</v>
      </c>
    </row>
    <row r="158" spans="1:26" ht="59.25" customHeight="1" x14ac:dyDescent="0.2">
      <c r="A158" s="120">
        <v>8</v>
      </c>
      <c r="B158" s="292" t="s">
        <v>782</v>
      </c>
      <c r="C158" s="245" t="s">
        <v>86</v>
      </c>
      <c r="D158" s="293"/>
      <c r="E158" s="245" t="s">
        <v>630</v>
      </c>
      <c r="F158" s="122"/>
      <c r="G158" s="291" t="s">
        <v>336</v>
      </c>
      <c r="H158" s="245" t="s">
        <v>913</v>
      </c>
      <c r="I158" s="129"/>
      <c r="J158" s="122"/>
      <c r="K158" s="243" t="s">
        <v>632</v>
      </c>
      <c r="L158" s="246" t="s">
        <v>1114</v>
      </c>
      <c r="M158" s="249">
        <v>1</v>
      </c>
      <c r="N158" s="246" t="s">
        <v>1185</v>
      </c>
      <c r="O158" s="246" t="s">
        <v>1040</v>
      </c>
      <c r="P158" s="246"/>
      <c r="Q158" s="246"/>
      <c r="R158" s="242"/>
      <c r="S158" s="242"/>
      <c r="T158" s="242"/>
      <c r="U158" s="242"/>
      <c r="V158" s="242"/>
      <c r="W158" s="243"/>
      <c r="X158" s="133"/>
      <c r="Y158" s="244" t="s">
        <v>1163</v>
      </c>
    </row>
    <row r="159" spans="1:26" ht="102.75" customHeight="1" x14ac:dyDescent="0.2">
      <c r="A159" s="120">
        <v>8</v>
      </c>
      <c r="B159" s="781" t="s">
        <v>783</v>
      </c>
      <c r="C159" s="780" t="s">
        <v>87</v>
      </c>
      <c r="D159" s="293"/>
      <c r="E159" s="122"/>
      <c r="F159" s="122"/>
      <c r="G159" s="291" t="s">
        <v>336</v>
      </c>
      <c r="H159" s="246" t="s">
        <v>354</v>
      </c>
      <c r="I159" s="785" t="s">
        <v>246</v>
      </c>
      <c r="J159" s="789" t="s">
        <v>355</v>
      </c>
      <c r="K159" s="243" t="s">
        <v>1247</v>
      </c>
      <c r="L159" s="243" t="s">
        <v>1248</v>
      </c>
      <c r="M159" s="249">
        <v>1</v>
      </c>
      <c r="N159" s="246" t="s">
        <v>1504</v>
      </c>
      <c r="O159" s="246" t="s">
        <v>1014</v>
      </c>
      <c r="P159" s="246" t="s">
        <v>13</v>
      </c>
      <c r="Q159" s="246"/>
      <c r="R159" s="242">
        <v>43327</v>
      </c>
      <c r="S159" s="242">
        <v>43403</v>
      </c>
      <c r="T159" s="242"/>
      <c r="U159" s="242"/>
      <c r="V159" s="250" t="s">
        <v>1457</v>
      </c>
      <c r="W159" s="243"/>
      <c r="X159" s="133"/>
      <c r="Y159" s="238" t="s">
        <v>1459</v>
      </c>
    </row>
    <row r="160" spans="1:26" ht="56.25" customHeight="1" x14ac:dyDescent="0.2">
      <c r="A160" s="120">
        <v>8</v>
      </c>
      <c r="B160" s="781"/>
      <c r="C160" s="780"/>
      <c r="D160" s="293"/>
      <c r="E160" s="122"/>
      <c r="F160" s="122"/>
      <c r="G160" s="291"/>
      <c r="H160" s="246"/>
      <c r="I160" s="785"/>
      <c r="J160" s="789"/>
      <c r="K160" s="246" t="s">
        <v>1115</v>
      </c>
      <c r="L160" s="246" t="s">
        <v>1051</v>
      </c>
      <c r="M160" s="249">
        <v>1</v>
      </c>
      <c r="N160" s="246" t="s">
        <v>1500</v>
      </c>
      <c r="O160" s="246" t="s">
        <v>954</v>
      </c>
      <c r="P160" s="246"/>
      <c r="Q160" s="154" t="s">
        <v>13</v>
      </c>
      <c r="R160" s="242">
        <v>43435</v>
      </c>
      <c r="S160" s="242"/>
      <c r="T160" s="242"/>
      <c r="U160" s="242">
        <v>43496</v>
      </c>
      <c r="V160" s="242"/>
      <c r="W160" s="243"/>
      <c r="X160" s="141"/>
      <c r="Y160" s="141" t="s">
        <v>1572</v>
      </c>
    </row>
    <row r="161" spans="1:25" ht="56.25" customHeight="1" x14ac:dyDescent="0.2">
      <c r="A161" s="120">
        <v>8</v>
      </c>
      <c r="B161" s="781"/>
      <c r="C161" s="780"/>
      <c r="D161" s="293"/>
      <c r="E161" s="122"/>
      <c r="F161" s="122"/>
      <c r="G161" s="289" t="s">
        <v>336</v>
      </c>
      <c r="H161" s="286" t="s">
        <v>357</v>
      </c>
      <c r="I161" s="289" t="s">
        <v>246</v>
      </c>
      <c r="J161" s="159" t="s">
        <v>358</v>
      </c>
      <c r="K161" s="243"/>
      <c r="L161" s="243"/>
      <c r="M161" s="194">
        <v>1</v>
      </c>
      <c r="N161" s="246" t="s">
        <v>1010</v>
      </c>
      <c r="O161" s="246" t="s">
        <v>1068</v>
      </c>
      <c r="P161" s="246"/>
      <c r="Q161" s="246"/>
      <c r="R161" s="242"/>
      <c r="S161" s="242"/>
      <c r="T161" s="242"/>
      <c r="U161" s="242"/>
      <c r="V161" s="242"/>
      <c r="W161" s="243"/>
      <c r="X161" s="133"/>
      <c r="Y161" s="244"/>
    </row>
    <row r="162" spans="1:25" ht="74.25" customHeight="1" x14ac:dyDescent="0.2">
      <c r="A162" s="120">
        <v>8</v>
      </c>
      <c r="B162" s="781"/>
      <c r="C162" s="780"/>
      <c r="D162" s="293"/>
      <c r="E162" s="122"/>
      <c r="F162" s="122"/>
      <c r="G162" s="129"/>
      <c r="H162" s="122"/>
      <c r="I162" s="129" t="s">
        <v>346</v>
      </c>
      <c r="J162" s="122" t="s">
        <v>361</v>
      </c>
      <c r="K162" s="243" t="s">
        <v>1249</v>
      </c>
      <c r="L162" s="243" t="s">
        <v>1250</v>
      </c>
      <c r="M162" s="239">
        <v>1</v>
      </c>
      <c r="N162" s="246" t="s">
        <v>865</v>
      </c>
      <c r="O162" s="246" t="s">
        <v>1014</v>
      </c>
      <c r="P162" s="246" t="s">
        <v>13</v>
      </c>
      <c r="Q162" s="246"/>
      <c r="R162" s="242">
        <v>43327</v>
      </c>
      <c r="S162" s="242">
        <v>43434</v>
      </c>
      <c r="T162" s="242"/>
      <c r="U162" s="242"/>
      <c r="V162" s="246" t="s">
        <v>1458</v>
      </c>
      <c r="W162" s="243"/>
      <c r="X162" s="133"/>
      <c r="Y162" s="155" t="s">
        <v>1460</v>
      </c>
    </row>
    <row r="163" spans="1:25" ht="84.75" customHeight="1" x14ac:dyDescent="0.2">
      <c r="A163" s="120">
        <v>8</v>
      </c>
      <c r="B163" s="781"/>
      <c r="C163" s="780"/>
      <c r="D163" s="293"/>
      <c r="E163" s="122"/>
      <c r="F163" s="122"/>
      <c r="G163" s="289"/>
      <c r="H163" s="288"/>
      <c r="I163" s="289" t="s">
        <v>346</v>
      </c>
      <c r="J163" s="288" t="s">
        <v>363</v>
      </c>
      <c r="K163" s="243"/>
      <c r="L163" s="243"/>
      <c r="M163" s="296"/>
      <c r="N163" s="243" t="s">
        <v>865</v>
      </c>
      <c r="O163" s="246" t="s">
        <v>1014</v>
      </c>
      <c r="P163" s="246"/>
      <c r="Q163" s="246"/>
      <c r="R163" s="242"/>
      <c r="S163" s="242"/>
      <c r="T163" s="242"/>
      <c r="U163" s="242"/>
      <c r="V163" s="243" t="s">
        <v>1251</v>
      </c>
      <c r="W163" s="243" t="s">
        <v>1251</v>
      </c>
      <c r="X163" s="133"/>
      <c r="Y163" s="244"/>
    </row>
    <row r="164" spans="1:25" ht="84.75" customHeight="1" x14ac:dyDescent="0.2">
      <c r="A164" s="120">
        <v>8</v>
      </c>
      <c r="B164" s="781"/>
      <c r="C164" s="780"/>
      <c r="D164" s="293"/>
      <c r="E164" s="122"/>
      <c r="F164" s="122"/>
      <c r="G164" s="289"/>
      <c r="H164" s="288"/>
      <c r="I164" s="289" t="s">
        <v>346</v>
      </c>
      <c r="J164" s="288" t="s">
        <v>364</v>
      </c>
      <c r="K164" s="243"/>
      <c r="L164" s="243"/>
      <c r="M164" s="296"/>
      <c r="N164" s="243" t="s">
        <v>865</v>
      </c>
      <c r="O164" s="246" t="s">
        <v>1014</v>
      </c>
      <c r="P164" s="246"/>
      <c r="Q164" s="246"/>
      <c r="R164" s="242"/>
      <c r="S164" s="242"/>
      <c r="T164" s="242"/>
      <c r="U164" s="242"/>
      <c r="V164" s="243" t="s">
        <v>1251</v>
      </c>
      <c r="W164" s="243" t="s">
        <v>1251</v>
      </c>
      <c r="X164" s="133"/>
      <c r="Y164" s="244"/>
    </row>
    <row r="165" spans="1:25" ht="132.75" customHeight="1" x14ac:dyDescent="0.2">
      <c r="A165" s="120">
        <v>8</v>
      </c>
      <c r="B165" s="781" t="s">
        <v>784</v>
      </c>
      <c r="C165" s="780" t="s">
        <v>88</v>
      </c>
      <c r="D165" s="293"/>
      <c r="E165" s="122"/>
      <c r="F165" s="122"/>
      <c r="G165" s="129"/>
      <c r="H165" s="122"/>
      <c r="I165" s="129" t="s">
        <v>346</v>
      </c>
      <c r="J165" s="122" t="s">
        <v>365</v>
      </c>
      <c r="K165" s="246" t="s">
        <v>1393</v>
      </c>
      <c r="L165" s="246" t="s">
        <v>1153</v>
      </c>
      <c r="M165" s="277">
        <v>0.7</v>
      </c>
      <c r="N165" s="246" t="s">
        <v>1060</v>
      </c>
      <c r="O165" s="246" t="s">
        <v>1014</v>
      </c>
      <c r="P165" s="246" t="s">
        <v>13</v>
      </c>
      <c r="Q165" s="246"/>
      <c r="R165" s="242">
        <v>43327</v>
      </c>
      <c r="S165" s="242">
        <v>43403</v>
      </c>
      <c r="T165" s="242"/>
      <c r="U165" s="273">
        <v>43554</v>
      </c>
      <c r="V165" s="243" t="s">
        <v>1496</v>
      </c>
      <c r="W165" s="243"/>
      <c r="X165" s="280" t="s">
        <v>1559</v>
      </c>
      <c r="Y165" s="240" t="s">
        <v>1434</v>
      </c>
    </row>
    <row r="166" spans="1:25" ht="111.75" customHeight="1" x14ac:dyDescent="0.2">
      <c r="A166" s="120">
        <v>8</v>
      </c>
      <c r="B166" s="781"/>
      <c r="C166" s="780"/>
      <c r="D166" s="293"/>
      <c r="E166" s="122"/>
      <c r="F166" s="122"/>
      <c r="G166" s="129"/>
      <c r="H166" s="122"/>
      <c r="I166" s="129" t="s">
        <v>346</v>
      </c>
      <c r="J166" s="122" t="s">
        <v>367</v>
      </c>
      <c r="K166" s="246" t="s">
        <v>1394</v>
      </c>
      <c r="L166" s="246" t="s">
        <v>1252</v>
      </c>
      <c r="M166" s="249">
        <v>0.8</v>
      </c>
      <c r="N166" s="246" t="s">
        <v>865</v>
      </c>
      <c r="O166" s="246" t="s">
        <v>1014</v>
      </c>
      <c r="P166" s="246" t="s">
        <v>13</v>
      </c>
      <c r="Q166" s="246"/>
      <c r="R166" s="242">
        <v>43327</v>
      </c>
      <c r="S166" s="242">
        <v>43465</v>
      </c>
      <c r="T166" s="242"/>
      <c r="U166" s="273">
        <v>43524</v>
      </c>
      <c r="V166" s="243" t="s">
        <v>1461</v>
      </c>
      <c r="W166" s="243"/>
      <c r="X166" s="266" t="s">
        <v>1560</v>
      </c>
      <c r="Y166" s="244"/>
    </row>
    <row r="167" spans="1:25" ht="37.5" customHeight="1" x14ac:dyDescent="0.2">
      <c r="A167" s="120">
        <v>8</v>
      </c>
      <c r="B167" s="292" t="s">
        <v>777</v>
      </c>
      <c r="C167" s="245" t="s">
        <v>368</v>
      </c>
      <c r="D167" s="284" t="s">
        <v>342</v>
      </c>
      <c r="E167" s="122"/>
      <c r="F167" s="122"/>
      <c r="G167" s="129"/>
      <c r="H167" s="122"/>
      <c r="I167" s="129"/>
      <c r="J167" s="122"/>
      <c r="K167" s="243"/>
      <c r="L167" s="243"/>
      <c r="M167" s="194">
        <v>1</v>
      </c>
      <c r="N167" s="246" t="s">
        <v>1185</v>
      </c>
      <c r="O167" s="246" t="s">
        <v>1040</v>
      </c>
      <c r="P167" s="246"/>
      <c r="Q167" s="246"/>
      <c r="R167" s="242"/>
      <c r="S167" s="242"/>
      <c r="T167" s="242"/>
      <c r="U167" s="242"/>
      <c r="V167" s="242"/>
      <c r="W167" s="243"/>
      <c r="X167" s="133"/>
      <c r="Y167" s="244" t="s">
        <v>1164</v>
      </c>
    </row>
    <row r="168" spans="1:25" ht="37.5" customHeight="1" x14ac:dyDescent="0.2">
      <c r="A168" s="120">
        <v>8</v>
      </c>
      <c r="B168" s="292" t="s">
        <v>780</v>
      </c>
      <c r="C168" s="245" t="s">
        <v>982</v>
      </c>
      <c r="D168" s="293"/>
      <c r="E168" s="122"/>
      <c r="F168" s="122"/>
      <c r="G168" s="129"/>
      <c r="H168" s="122"/>
      <c r="I168" s="129"/>
      <c r="J168" s="122"/>
      <c r="K168" s="243"/>
      <c r="L168" s="243"/>
      <c r="M168" s="194">
        <v>1</v>
      </c>
      <c r="N168" s="246" t="s">
        <v>1185</v>
      </c>
      <c r="O168" s="246" t="s">
        <v>1040</v>
      </c>
      <c r="P168" s="246"/>
      <c r="Q168" s="246"/>
      <c r="R168" s="242"/>
      <c r="S168" s="242"/>
      <c r="T168" s="242"/>
      <c r="U168" s="242"/>
      <c r="V168" s="242"/>
      <c r="W168" s="243"/>
      <c r="X168" s="133"/>
      <c r="Y168" s="244" t="s">
        <v>1165</v>
      </c>
    </row>
    <row r="169" spans="1:25" ht="37.5" customHeight="1" x14ac:dyDescent="0.2">
      <c r="A169" s="120">
        <v>8</v>
      </c>
      <c r="B169" s="292" t="s">
        <v>369</v>
      </c>
      <c r="C169" s="245" t="s">
        <v>92</v>
      </c>
      <c r="D169" s="293" t="s">
        <v>369</v>
      </c>
      <c r="E169" s="122"/>
      <c r="F169" s="122"/>
      <c r="G169" s="129"/>
      <c r="H169" s="122"/>
      <c r="I169" s="129"/>
      <c r="J169" s="122"/>
      <c r="K169" s="243"/>
      <c r="L169" s="243"/>
      <c r="M169" s="194">
        <v>1</v>
      </c>
      <c r="N169" s="246" t="s">
        <v>1185</v>
      </c>
      <c r="O169" s="246" t="s">
        <v>1040</v>
      </c>
      <c r="P169" s="246"/>
      <c r="Q169" s="246"/>
      <c r="R169" s="242"/>
      <c r="S169" s="242"/>
      <c r="T169" s="242"/>
      <c r="U169" s="242"/>
      <c r="V169" s="242"/>
      <c r="W169" s="243"/>
      <c r="X169" s="133"/>
      <c r="Y169" s="244" t="s">
        <v>1165</v>
      </c>
    </row>
    <row r="170" spans="1:25" ht="134.25" customHeight="1" x14ac:dyDescent="0.2">
      <c r="A170" s="120">
        <v>8</v>
      </c>
      <c r="B170" s="292" t="s">
        <v>785</v>
      </c>
      <c r="C170" s="246" t="s">
        <v>1166</v>
      </c>
      <c r="D170" s="293" t="s">
        <v>370</v>
      </c>
      <c r="E170" s="122"/>
      <c r="F170" s="122"/>
      <c r="G170" s="129"/>
      <c r="H170" s="122"/>
      <c r="I170" s="129"/>
      <c r="J170" s="122"/>
      <c r="K170" s="243"/>
      <c r="L170" s="243"/>
      <c r="M170" s="194">
        <v>1</v>
      </c>
      <c r="N170" s="246" t="s">
        <v>1186</v>
      </c>
      <c r="O170" s="246" t="s">
        <v>1116</v>
      </c>
      <c r="P170" s="246"/>
      <c r="Q170" s="246"/>
      <c r="R170" s="242"/>
      <c r="S170" s="242"/>
      <c r="T170" s="242"/>
      <c r="U170" s="242"/>
      <c r="V170" s="242"/>
      <c r="W170" s="243"/>
      <c r="X170" s="133"/>
      <c r="Y170" s="244" t="s">
        <v>1164</v>
      </c>
    </row>
    <row r="171" spans="1:25" ht="37.5" customHeight="1" x14ac:dyDescent="0.2">
      <c r="A171" s="120">
        <v>8</v>
      </c>
      <c r="B171" s="292" t="s">
        <v>785</v>
      </c>
      <c r="C171" s="122" t="s">
        <v>983</v>
      </c>
      <c r="D171" s="293" t="s">
        <v>958</v>
      </c>
      <c r="E171" s="122"/>
      <c r="F171" s="122"/>
      <c r="G171" s="129"/>
      <c r="H171" s="122"/>
      <c r="I171" s="129"/>
      <c r="J171" s="122"/>
      <c r="K171" s="243"/>
      <c r="L171" s="243"/>
      <c r="M171" s="194">
        <v>1</v>
      </c>
      <c r="N171" s="246" t="s">
        <v>1185</v>
      </c>
      <c r="O171" s="246" t="s">
        <v>1040</v>
      </c>
      <c r="P171" s="246"/>
      <c r="Q171" s="246"/>
      <c r="R171" s="242"/>
      <c r="S171" s="242"/>
      <c r="T171" s="242"/>
      <c r="U171" s="242"/>
      <c r="V171" s="242"/>
      <c r="W171" s="243"/>
      <c r="X171" s="133"/>
      <c r="Y171" s="155" t="s">
        <v>1167</v>
      </c>
    </row>
    <row r="172" spans="1:25" ht="37.5" customHeight="1" x14ac:dyDescent="0.2">
      <c r="A172" s="120">
        <v>8</v>
      </c>
      <c r="B172" s="292" t="s">
        <v>785</v>
      </c>
      <c r="C172" s="122" t="s">
        <v>984</v>
      </c>
      <c r="D172" s="293" t="s">
        <v>366</v>
      </c>
      <c r="E172" s="122"/>
      <c r="F172" s="122"/>
      <c r="G172" s="129"/>
      <c r="H172" s="122"/>
      <c r="I172" s="129"/>
      <c r="J172" s="122"/>
      <c r="K172" s="243"/>
      <c r="L172" s="243"/>
      <c r="M172" s="194">
        <v>1</v>
      </c>
      <c r="N172" s="246" t="s">
        <v>1185</v>
      </c>
      <c r="O172" s="246" t="s">
        <v>1040</v>
      </c>
      <c r="P172" s="246"/>
      <c r="Q172" s="246"/>
      <c r="R172" s="242"/>
      <c r="S172" s="242"/>
      <c r="T172" s="242"/>
      <c r="U172" s="242"/>
      <c r="V172" s="242"/>
      <c r="W172" s="243"/>
      <c r="X172" s="133"/>
      <c r="Y172" s="155" t="s">
        <v>1168</v>
      </c>
    </row>
    <row r="173" spans="1:25" ht="37.5" customHeight="1" x14ac:dyDescent="0.2">
      <c r="A173" s="120">
        <v>8</v>
      </c>
      <c r="B173" s="292" t="s">
        <v>785</v>
      </c>
      <c r="C173" s="122" t="s">
        <v>985</v>
      </c>
      <c r="D173" s="293" t="s">
        <v>371</v>
      </c>
      <c r="E173" s="122"/>
      <c r="F173" s="122"/>
      <c r="G173" s="129"/>
      <c r="H173" s="122"/>
      <c r="I173" s="129"/>
      <c r="J173" s="122"/>
      <c r="K173" s="243"/>
      <c r="L173" s="243"/>
      <c r="M173" s="194">
        <v>1</v>
      </c>
      <c r="N173" s="246" t="s">
        <v>1185</v>
      </c>
      <c r="O173" s="246" t="s">
        <v>1040</v>
      </c>
      <c r="P173" s="246"/>
      <c r="Q173" s="246"/>
      <c r="R173" s="242"/>
      <c r="S173" s="242"/>
      <c r="T173" s="242"/>
      <c r="U173" s="242"/>
      <c r="V173" s="242"/>
      <c r="W173" s="243"/>
      <c r="X173" s="133"/>
      <c r="Y173" s="155" t="s">
        <v>1169</v>
      </c>
    </row>
    <row r="174" spans="1:25" ht="37.5" customHeight="1" x14ac:dyDescent="0.2">
      <c r="A174" s="120">
        <v>8</v>
      </c>
      <c r="B174" s="292" t="s">
        <v>786</v>
      </c>
      <c r="C174" s="245" t="s">
        <v>986</v>
      </c>
      <c r="D174" s="293"/>
      <c r="E174" s="122"/>
      <c r="F174" s="122"/>
      <c r="G174" s="129"/>
      <c r="H174" s="122"/>
      <c r="I174" s="129"/>
      <c r="J174" s="122"/>
      <c r="K174" s="243"/>
      <c r="L174" s="243"/>
      <c r="M174" s="194">
        <v>1</v>
      </c>
      <c r="N174" s="246" t="s">
        <v>1185</v>
      </c>
      <c r="O174" s="246" t="s">
        <v>1040</v>
      </c>
      <c r="P174" s="246"/>
      <c r="Q174" s="246"/>
      <c r="R174" s="242"/>
      <c r="S174" s="242"/>
      <c r="T174" s="242"/>
      <c r="U174" s="242"/>
      <c r="V174" s="242"/>
      <c r="W174" s="243"/>
      <c r="X174" s="133"/>
      <c r="Y174" s="244" t="s">
        <v>1170</v>
      </c>
    </row>
    <row r="175" spans="1:25" ht="24.95" customHeight="1" x14ac:dyDescent="0.2">
      <c r="A175" s="120">
        <v>8</v>
      </c>
      <c r="B175" s="220" t="s">
        <v>771</v>
      </c>
      <c r="C175" s="203" t="s">
        <v>775</v>
      </c>
      <c r="D175" s="204"/>
      <c r="E175" s="202"/>
      <c r="F175" s="202"/>
      <c r="G175" s="202"/>
      <c r="H175" s="202"/>
      <c r="I175" s="202"/>
      <c r="J175" s="202"/>
      <c r="K175" s="202"/>
      <c r="L175" s="202"/>
      <c r="M175" s="201">
        <f>AVERAGE(M157:M174)</f>
        <v>0.96875</v>
      </c>
      <c r="N175" s="205"/>
      <c r="O175" s="205"/>
      <c r="P175" s="205"/>
      <c r="Q175" s="205"/>
      <c r="R175" s="196"/>
      <c r="S175" s="196"/>
      <c r="T175" s="196"/>
      <c r="U175" s="196"/>
      <c r="V175" s="196"/>
      <c r="W175" s="202"/>
      <c r="X175" s="259"/>
      <c r="Y175" s="221"/>
    </row>
    <row r="176" spans="1:25" ht="21.95" customHeight="1" x14ac:dyDescent="0.2">
      <c r="A176" s="120">
        <v>8</v>
      </c>
      <c r="B176" s="218" t="s">
        <v>787</v>
      </c>
      <c r="C176" s="146" t="s">
        <v>788</v>
      </c>
      <c r="D176" s="146"/>
      <c r="E176" s="146"/>
      <c r="F176" s="146"/>
      <c r="G176" s="146"/>
      <c r="H176" s="146"/>
      <c r="I176" s="146"/>
      <c r="J176" s="146"/>
      <c r="K176" s="146"/>
      <c r="L176" s="146"/>
      <c r="M176" s="179"/>
      <c r="N176" s="146"/>
      <c r="O176" s="146"/>
      <c r="P176" s="146"/>
      <c r="Q176" s="146"/>
      <c r="R176" s="166"/>
      <c r="S176" s="166"/>
      <c r="T176" s="166"/>
      <c r="U176" s="166"/>
      <c r="V176" s="166"/>
      <c r="W176" s="151"/>
      <c r="X176" s="258"/>
      <c r="Y176" s="219"/>
    </row>
    <row r="177" spans="1:25" ht="73.5" customHeight="1" x14ac:dyDescent="0.2">
      <c r="A177" s="120">
        <v>8</v>
      </c>
      <c r="B177" s="226" t="s">
        <v>789</v>
      </c>
      <c r="C177" s="126" t="s">
        <v>987</v>
      </c>
      <c r="D177" s="293"/>
      <c r="E177" s="245" t="s">
        <v>627</v>
      </c>
      <c r="F177" s="122"/>
      <c r="G177" s="129"/>
      <c r="H177" s="122"/>
      <c r="I177" s="129"/>
      <c r="J177" s="122"/>
      <c r="K177" s="246" t="s">
        <v>1310</v>
      </c>
      <c r="L177" s="246" t="s">
        <v>1379</v>
      </c>
      <c r="M177" s="249">
        <v>0</v>
      </c>
      <c r="N177" s="246" t="s">
        <v>1506</v>
      </c>
      <c r="O177" s="246" t="s">
        <v>1047</v>
      </c>
      <c r="P177" s="246" t="s">
        <v>13</v>
      </c>
      <c r="Q177" s="246"/>
      <c r="R177" s="242">
        <v>43405</v>
      </c>
      <c r="S177" s="242">
        <v>43434</v>
      </c>
      <c r="T177" s="242"/>
      <c r="U177" s="242"/>
      <c r="V177" s="255" t="s">
        <v>1472</v>
      </c>
      <c r="W177" s="243"/>
      <c r="X177" s="133"/>
      <c r="Y177" s="244"/>
    </row>
    <row r="178" spans="1:25" ht="36" customHeight="1" x14ac:dyDescent="0.2">
      <c r="A178" s="120">
        <v>8</v>
      </c>
      <c r="B178" s="226" t="s">
        <v>790</v>
      </c>
      <c r="C178" s="126" t="s">
        <v>921</v>
      </c>
      <c r="D178" s="284" t="s">
        <v>922</v>
      </c>
      <c r="E178" s="122"/>
      <c r="F178" s="122"/>
      <c r="G178" s="129"/>
      <c r="H178" s="122"/>
      <c r="I178" s="129"/>
      <c r="J178" s="122"/>
      <c r="K178" s="243"/>
      <c r="L178" s="243"/>
      <c r="M178" s="194">
        <v>0</v>
      </c>
      <c r="N178" s="246" t="s">
        <v>1185</v>
      </c>
      <c r="O178" s="246" t="s">
        <v>1040</v>
      </c>
      <c r="P178" s="246"/>
      <c r="Q178" s="246"/>
      <c r="R178" s="242"/>
      <c r="S178" s="242"/>
      <c r="T178" s="242"/>
      <c r="U178" s="242"/>
      <c r="V178" s="242"/>
      <c r="W178" s="243"/>
      <c r="X178" s="133"/>
      <c r="Y178" s="244"/>
    </row>
    <row r="179" spans="1:25" ht="36" customHeight="1" x14ac:dyDescent="0.2">
      <c r="A179" s="120">
        <v>8</v>
      </c>
      <c r="B179" s="132" t="s">
        <v>791</v>
      </c>
      <c r="C179" s="245" t="s">
        <v>1364</v>
      </c>
      <c r="D179" s="284" t="s">
        <v>923</v>
      </c>
      <c r="E179" s="122"/>
      <c r="F179" s="122"/>
      <c r="G179" s="129"/>
      <c r="H179" s="122"/>
      <c r="I179" s="129"/>
      <c r="J179" s="122"/>
      <c r="K179" s="243"/>
      <c r="L179" s="243"/>
      <c r="M179" s="194">
        <v>0</v>
      </c>
      <c r="N179" s="246" t="s">
        <v>1185</v>
      </c>
      <c r="O179" s="246" t="s">
        <v>1040</v>
      </c>
      <c r="P179" s="246"/>
      <c r="Q179" s="246"/>
      <c r="R179" s="242"/>
      <c r="S179" s="242"/>
      <c r="T179" s="242"/>
      <c r="U179" s="242"/>
      <c r="V179" s="242"/>
      <c r="W179" s="243"/>
      <c r="X179" s="133"/>
      <c r="Y179" s="244"/>
    </row>
    <row r="180" spans="1:25" ht="36" customHeight="1" x14ac:dyDescent="0.2">
      <c r="A180" s="120">
        <v>8</v>
      </c>
      <c r="B180" s="132" t="s">
        <v>791</v>
      </c>
      <c r="C180" s="122" t="s">
        <v>105</v>
      </c>
      <c r="D180" s="284" t="s">
        <v>988</v>
      </c>
      <c r="E180" s="122"/>
      <c r="F180" s="122"/>
      <c r="G180" s="129"/>
      <c r="H180" s="122"/>
      <c r="I180" s="129"/>
      <c r="J180" s="122"/>
      <c r="K180" s="243"/>
      <c r="L180" s="243"/>
      <c r="M180" s="194">
        <v>0</v>
      </c>
      <c r="N180" s="246" t="s">
        <v>1185</v>
      </c>
      <c r="O180" s="246" t="s">
        <v>1040</v>
      </c>
      <c r="P180" s="246"/>
      <c r="Q180" s="246"/>
      <c r="R180" s="242"/>
      <c r="S180" s="242"/>
      <c r="T180" s="242"/>
      <c r="U180" s="242"/>
      <c r="V180" s="242"/>
      <c r="W180" s="243"/>
      <c r="X180" s="133"/>
      <c r="Y180" s="244"/>
    </row>
    <row r="181" spans="1:25" ht="36" customHeight="1" x14ac:dyDescent="0.2">
      <c r="A181" s="120">
        <v>8</v>
      </c>
      <c r="B181" s="132" t="s">
        <v>791</v>
      </c>
      <c r="C181" s="122" t="s">
        <v>106</v>
      </c>
      <c r="D181" s="284" t="s">
        <v>989</v>
      </c>
      <c r="E181" s="122"/>
      <c r="F181" s="122"/>
      <c r="G181" s="129"/>
      <c r="H181" s="122"/>
      <c r="I181" s="129"/>
      <c r="J181" s="122"/>
      <c r="K181" s="243"/>
      <c r="L181" s="243"/>
      <c r="M181" s="194">
        <v>0</v>
      </c>
      <c r="N181" s="246" t="s">
        <v>1185</v>
      </c>
      <c r="O181" s="246" t="s">
        <v>1040</v>
      </c>
      <c r="P181" s="246"/>
      <c r="Q181" s="246"/>
      <c r="R181" s="242"/>
      <c r="S181" s="242"/>
      <c r="T181" s="242"/>
      <c r="U181" s="242"/>
      <c r="V181" s="242"/>
      <c r="W181" s="243"/>
      <c r="X181" s="133"/>
      <c r="Y181" s="244"/>
    </row>
    <row r="182" spans="1:25" ht="36" customHeight="1" x14ac:dyDescent="0.2">
      <c r="A182" s="120">
        <v>8</v>
      </c>
      <c r="B182" s="292" t="s">
        <v>925</v>
      </c>
      <c r="C182" s="245" t="s">
        <v>1365</v>
      </c>
      <c r="D182" s="293"/>
      <c r="E182" s="122"/>
      <c r="F182" s="122"/>
      <c r="G182" s="129"/>
      <c r="H182" s="122"/>
      <c r="I182" s="129"/>
      <c r="J182" s="122"/>
      <c r="K182" s="243"/>
      <c r="L182" s="243"/>
      <c r="M182" s="194">
        <v>0</v>
      </c>
      <c r="N182" s="246" t="s">
        <v>1185</v>
      </c>
      <c r="O182" s="246" t="s">
        <v>1040</v>
      </c>
      <c r="P182" s="246"/>
      <c r="Q182" s="246"/>
      <c r="R182" s="242"/>
      <c r="S182" s="242"/>
      <c r="T182" s="242"/>
      <c r="U182" s="242"/>
      <c r="V182" s="242"/>
      <c r="W182" s="243"/>
      <c r="X182" s="133"/>
      <c r="Y182" s="244"/>
    </row>
    <row r="183" spans="1:25" ht="36" customHeight="1" x14ac:dyDescent="0.2">
      <c r="A183" s="120">
        <v>8</v>
      </c>
      <c r="B183" s="292" t="s">
        <v>925</v>
      </c>
      <c r="C183" s="122" t="s">
        <v>109</v>
      </c>
      <c r="D183" s="284" t="s">
        <v>919</v>
      </c>
      <c r="E183" s="122"/>
      <c r="F183" s="122"/>
      <c r="G183" s="129"/>
      <c r="H183" s="122"/>
      <c r="I183" s="129"/>
      <c r="J183" s="122"/>
      <c r="K183" s="243"/>
      <c r="L183" s="243"/>
      <c r="M183" s="194">
        <v>0</v>
      </c>
      <c r="N183" s="246" t="s">
        <v>1185</v>
      </c>
      <c r="O183" s="246" t="s">
        <v>1040</v>
      </c>
      <c r="P183" s="246"/>
      <c r="Q183" s="246"/>
      <c r="R183" s="242"/>
      <c r="S183" s="242"/>
      <c r="T183" s="242"/>
      <c r="U183" s="242"/>
      <c r="V183" s="242"/>
      <c r="W183" s="243"/>
      <c r="X183" s="133"/>
      <c r="Y183" s="244"/>
    </row>
    <row r="184" spans="1:25" ht="36" customHeight="1" x14ac:dyDescent="0.2">
      <c r="A184" s="120">
        <v>8</v>
      </c>
      <c r="B184" s="292" t="s">
        <v>925</v>
      </c>
      <c r="C184" s="122" t="s">
        <v>110</v>
      </c>
      <c r="D184" s="284" t="s">
        <v>924</v>
      </c>
      <c r="E184" s="122"/>
      <c r="F184" s="122"/>
      <c r="G184" s="129"/>
      <c r="H184" s="122"/>
      <c r="I184" s="129"/>
      <c r="J184" s="122"/>
      <c r="K184" s="243"/>
      <c r="L184" s="243"/>
      <c r="M184" s="194">
        <v>0</v>
      </c>
      <c r="N184" s="246" t="s">
        <v>1185</v>
      </c>
      <c r="O184" s="246" t="s">
        <v>1040</v>
      </c>
      <c r="P184" s="246"/>
      <c r="Q184" s="246"/>
      <c r="R184" s="242"/>
      <c r="S184" s="242"/>
      <c r="T184" s="242"/>
      <c r="U184" s="242"/>
      <c r="V184" s="242"/>
      <c r="W184" s="243"/>
      <c r="X184" s="133"/>
      <c r="Y184" s="244"/>
    </row>
    <row r="185" spans="1:25" ht="36" customHeight="1" x14ac:dyDescent="0.2">
      <c r="A185" s="120">
        <v>8</v>
      </c>
      <c r="B185" s="292" t="s">
        <v>925</v>
      </c>
      <c r="C185" s="122" t="s">
        <v>111</v>
      </c>
      <c r="D185" s="284" t="s">
        <v>366</v>
      </c>
      <c r="E185" s="122"/>
      <c r="F185" s="122"/>
      <c r="G185" s="129"/>
      <c r="H185" s="122"/>
      <c r="I185" s="129"/>
      <c r="J185" s="122"/>
      <c r="K185" s="243"/>
      <c r="L185" s="243"/>
      <c r="M185" s="194">
        <v>0</v>
      </c>
      <c r="N185" s="246" t="s">
        <v>1185</v>
      </c>
      <c r="O185" s="246" t="s">
        <v>1040</v>
      </c>
      <c r="P185" s="246"/>
      <c r="Q185" s="246"/>
      <c r="R185" s="242"/>
      <c r="S185" s="242"/>
      <c r="T185" s="242"/>
      <c r="U185" s="242"/>
      <c r="V185" s="242"/>
      <c r="W185" s="243"/>
      <c r="X185" s="133"/>
      <c r="Y185" s="244"/>
    </row>
    <row r="186" spans="1:25" ht="36" customHeight="1" x14ac:dyDescent="0.2">
      <c r="A186" s="120">
        <v>8</v>
      </c>
      <c r="B186" s="292" t="s">
        <v>925</v>
      </c>
      <c r="C186" s="122" t="s">
        <v>112</v>
      </c>
      <c r="D186" s="284" t="s">
        <v>411</v>
      </c>
      <c r="E186" s="122"/>
      <c r="F186" s="122"/>
      <c r="G186" s="129"/>
      <c r="H186" s="122"/>
      <c r="I186" s="129"/>
      <c r="J186" s="122"/>
      <c r="K186" s="243"/>
      <c r="L186" s="243"/>
      <c r="M186" s="194">
        <v>0</v>
      </c>
      <c r="N186" s="246" t="s">
        <v>1185</v>
      </c>
      <c r="O186" s="246" t="s">
        <v>1040</v>
      </c>
      <c r="P186" s="246"/>
      <c r="Q186" s="246"/>
      <c r="R186" s="242"/>
      <c r="S186" s="242"/>
      <c r="T186" s="242"/>
      <c r="U186" s="242"/>
      <c r="V186" s="242"/>
      <c r="W186" s="243"/>
      <c r="X186" s="133"/>
      <c r="Y186" s="244"/>
    </row>
    <row r="187" spans="1:25" ht="36" customHeight="1" x14ac:dyDescent="0.2">
      <c r="A187" s="120">
        <v>8</v>
      </c>
      <c r="B187" s="292" t="s">
        <v>926</v>
      </c>
      <c r="C187" s="245" t="s">
        <v>1366</v>
      </c>
      <c r="D187" s="284" t="s">
        <v>247</v>
      </c>
      <c r="E187" s="122"/>
      <c r="F187" s="122"/>
      <c r="G187" s="129"/>
      <c r="H187" s="122"/>
      <c r="I187" s="129"/>
      <c r="J187" s="122"/>
      <c r="K187" s="243"/>
      <c r="L187" s="243"/>
      <c r="M187" s="194">
        <v>0</v>
      </c>
      <c r="N187" s="246" t="s">
        <v>1185</v>
      </c>
      <c r="O187" s="246" t="s">
        <v>1040</v>
      </c>
      <c r="P187" s="246"/>
      <c r="Q187" s="246"/>
      <c r="R187" s="242"/>
      <c r="S187" s="242"/>
      <c r="T187" s="242"/>
      <c r="U187" s="242"/>
      <c r="V187" s="242"/>
      <c r="W187" s="243"/>
      <c r="X187" s="133"/>
      <c r="Y187" s="244"/>
    </row>
    <row r="188" spans="1:25" ht="36" customHeight="1" x14ac:dyDescent="0.2">
      <c r="A188" s="120">
        <v>8</v>
      </c>
      <c r="B188" s="292" t="s">
        <v>926</v>
      </c>
      <c r="C188" s="122" t="s">
        <v>115</v>
      </c>
      <c r="D188" s="284" t="s">
        <v>919</v>
      </c>
      <c r="E188" s="122"/>
      <c r="F188" s="122"/>
      <c r="G188" s="129"/>
      <c r="H188" s="122"/>
      <c r="I188" s="129"/>
      <c r="J188" s="122"/>
      <c r="K188" s="243"/>
      <c r="L188" s="243"/>
      <c r="M188" s="194">
        <v>0</v>
      </c>
      <c r="N188" s="246" t="s">
        <v>1185</v>
      </c>
      <c r="O188" s="246" t="s">
        <v>1040</v>
      </c>
      <c r="P188" s="246"/>
      <c r="Q188" s="246"/>
      <c r="R188" s="242"/>
      <c r="S188" s="242"/>
      <c r="T188" s="242"/>
      <c r="U188" s="242"/>
      <c r="V188" s="242"/>
      <c r="W188" s="243"/>
      <c r="X188" s="133"/>
      <c r="Y188" s="244"/>
    </row>
    <row r="189" spans="1:25" ht="36" customHeight="1" x14ac:dyDescent="0.2">
      <c r="A189" s="120">
        <v>8</v>
      </c>
      <c r="B189" s="292" t="s">
        <v>926</v>
      </c>
      <c r="C189" s="122" t="s">
        <v>116</v>
      </c>
      <c r="D189" s="284" t="s">
        <v>924</v>
      </c>
      <c r="E189" s="122"/>
      <c r="F189" s="122"/>
      <c r="G189" s="129"/>
      <c r="H189" s="122"/>
      <c r="I189" s="129"/>
      <c r="J189" s="122"/>
      <c r="K189" s="243"/>
      <c r="L189" s="243"/>
      <c r="M189" s="194">
        <v>0</v>
      </c>
      <c r="N189" s="246" t="s">
        <v>1185</v>
      </c>
      <c r="O189" s="246" t="s">
        <v>1040</v>
      </c>
      <c r="P189" s="246"/>
      <c r="Q189" s="246"/>
      <c r="R189" s="242"/>
      <c r="S189" s="242"/>
      <c r="T189" s="242"/>
      <c r="U189" s="242"/>
      <c r="V189" s="242"/>
      <c r="W189" s="243"/>
      <c r="X189" s="133"/>
      <c r="Y189" s="244"/>
    </row>
    <row r="190" spans="1:25" ht="36" customHeight="1" x14ac:dyDescent="0.2">
      <c r="A190" s="120">
        <v>8</v>
      </c>
      <c r="B190" s="292" t="s">
        <v>926</v>
      </c>
      <c r="C190" s="122" t="s">
        <v>117</v>
      </c>
      <c r="D190" s="284" t="s">
        <v>370</v>
      </c>
      <c r="E190" s="122"/>
      <c r="F190" s="122"/>
      <c r="G190" s="129"/>
      <c r="H190" s="122"/>
      <c r="I190" s="129"/>
      <c r="J190" s="122"/>
      <c r="K190" s="243"/>
      <c r="L190" s="243"/>
      <c r="M190" s="194">
        <v>0</v>
      </c>
      <c r="N190" s="246" t="s">
        <v>1185</v>
      </c>
      <c r="O190" s="246" t="s">
        <v>1040</v>
      </c>
      <c r="P190" s="246"/>
      <c r="Q190" s="246"/>
      <c r="R190" s="242"/>
      <c r="S190" s="242"/>
      <c r="T190" s="242"/>
      <c r="U190" s="242"/>
      <c r="V190" s="242"/>
      <c r="W190" s="243"/>
      <c r="X190" s="133"/>
      <c r="Y190" s="244"/>
    </row>
    <row r="191" spans="1:25" ht="36" customHeight="1" x14ac:dyDescent="0.2">
      <c r="A191" s="120">
        <v>8</v>
      </c>
      <c r="B191" s="292" t="s">
        <v>926</v>
      </c>
      <c r="C191" s="122" t="s">
        <v>118</v>
      </c>
      <c r="D191" s="284" t="s">
        <v>990</v>
      </c>
      <c r="E191" s="122"/>
      <c r="F191" s="122"/>
      <c r="G191" s="129"/>
      <c r="H191" s="122"/>
      <c r="I191" s="129"/>
      <c r="J191" s="122"/>
      <c r="K191" s="243"/>
      <c r="L191" s="243"/>
      <c r="M191" s="194">
        <v>0</v>
      </c>
      <c r="N191" s="246" t="s">
        <v>1185</v>
      </c>
      <c r="O191" s="246" t="s">
        <v>1040</v>
      </c>
      <c r="P191" s="246"/>
      <c r="Q191" s="246"/>
      <c r="R191" s="242"/>
      <c r="S191" s="242"/>
      <c r="T191" s="242"/>
      <c r="U191" s="242"/>
      <c r="V191" s="242"/>
      <c r="W191" s="243"/>
      <c r="X191" s="133"/>
      <c r="Y191" s="244"/>
    </row>
    <row r="192" spans="1:25" ht="36" customHeight="1" x14ac:dyDescent="0.2">
      <c r="A192" s="120">
        <v>8</v>
      </c>
      <c r="B192" s="292" t="s">
        <v>792</v>
      </c>
      <c r="C192" s="245" t="s">
        <v>1367</v>
      </c>
      <c r="D192" s="284" t="s">
        <v>927</v>
      </c>
      <c r="E192" s="122"/>
      <c r="F192" s="122"/>
      <c r="G192" s="129"/>
      <c r="H192" s="122"/>
      <c r="I192" s="129"/>
      <c r="J192" s="122"/>
      <c r="K192" s="243"/>
      <c r="L192" s="243"/>
      <c r="M192" s="194">
        <v>0</v>
      </c>
      <c r="N192" s="246" t="s">
        <v>1185</v>
      </c>
      <c r="O192" s="246" t="s">
        <v>1040</v>
      </c>
      <c r="P192" s="246"/>
      <c r="Q192" s="246"/>
      <c r="R192" s="242"/>
      <c r="S192" s="242"/>
      <c r="T192" s="242"/>
      <c r="U192" s="242"/>
      <c r="V192" s="242"/>
      <c r="W192" s="243"/>
      <c r="X192" s="133"/>
      <c r="Y192" s="244"/>
    </row>
    <row r="193" spans="1:25" ht="36" customHeight="1" x14ac:dyDescent="0.2">
      <c r="A193" s="120">
        <v>8</v>
      </c>
      <c r="B193" s="292" t="s">
        <v>793</v>
      </c>
      <c r="C193" s="122" t="s">
        <v>121</v>
      </c>
      <c r="D193" s="284" t="s">
        <v>991</v>
      </c>
      <c r="E193" s="122"/>
      <c r="F193" s="122"/>
      <c r="G193" s="129"/>
      <c r="H193" s="122"/>
      <c r="I193" s="129"/>
      <c r="J193" s="122"/>
      <c r="K193" s="243"/>
      <c r="L193" s="243"/>
      <c r="M193" s="194">
        <v>0</v>
      </c>
      <c r="N193" s="246" t="s">
        <v>1185</v>
      </c>
      <c r="O193" s="246" t="s">
        <v>1040</v>
      </c>
      <c r="P193" s="246"/>
      <c r="Q193" s="246"/>
      <c r="R193" s="242"/>
      <c r="S193" s="242"/>
      <c r="T193" s="242"/>
      <c r="U193" s="242"/>
      <c r="V193" s="242"/>
      <c r="W193" s="243"/>
      <c r="X193" s="133"/>
      <c r="Y193" s="244"/>
    </row>
    <row r="194" spans="1:25" ht="24.95" customHeight="1" x14ac:dyDescent="0.2">
      <c r="A194" s="120">
        <v>8</v>
      </c>
      <c r="B194" s="220" t="s">
        <v>787</v>
      </c>
      <c r="C194" s="203" t="s">
        <v>788</v>
      </c>
      <c r="D194" s="206"/>
      <c r="E194" s="202"/>
      <c r="F194" s="202"/>
      <c r="G194" s="202"/>
      <c r="H194" s="202"/>
      <c r="I194" s="202"/>
      <c r="J194" s="202"/>
      <c r="K194" s="202"/>
      <c r="L194" s="202"/>
      <c r="M194" s="201">
        <f>AVERAGE(M177:M193)</f>
        <v>0</v>
      </c>
      <c r="N194" s="205"/>
      <c r="O194" s="205"/>
      <c r="P194" s="205"/>
      <c r="Q194" s="205"/>
      <c r="R194" s="196"/>
      <c r="S194" s="196"/>
      <c r="T194" s="196"/>
      <c r="U194" s="196"/>
      <c r="V194" s="196"/>
      <c r="W194" s="202"/>
      <c r="X194" s="259"/>
      <c r="Y194" s="221"/>
    </row>
    <row r="195" spans="1:25" ht="21.95" customHeight="1" x14ac:dyDescent="0.2">
      <c r="A195" s="120">
        <v>8</v>
      </c>
      <c r="B195" s="218" t="s">
        <v>794</v>
      </c>
      <c r="C195" s="146" t="s">
        <v>795</v>
      </c>
      <c r="D195" s="146"/>
      <c r="E195" s="146"/>
      <c r="F195" s="146"/>
      <c r="G195" s="146"/>
      <c r="H195" s="146"/>
      <c r="I195" s="146"/>
      <c r="J195" s="146"/>
      <c r="K195" s="146"/>
      <c r="L195" s="146"/>
      <c r="M195" s="179"/>
      <c r="N195" s="146"/>
      <c r="O195" s="146"/>
      <c r="P195" s="146"/>
      <c r="Q195" s="146"/>
      <c r="R195" s="166"/>
      <c r="S195" s="166"/>
      <c r="T195" s="166"/>
      <c r="U195" s="166"/>
      <c r="V195" s="166"/>
      <c r="W195" s="151"/>
      <c r="X195" s="258"/>
      <c r="Y195" s="219"/>
    </row>
    <row r="196" spans="1:25" ht="21.75" customHeight="1" x14ac:dyDescent="0.2">
      <c r="A196" s="120">
        <v>8</v>
      </c>
      <c r="B196" s="218" t="s">
        <v>796</v>
      </c>
      <c r="C196" s="145" t="s">
        <v>797</v>
      </c>
      <c r="D196" s="152"/>
      <c r="E196" s="151"/>
      <c r="F196" s="151"/>
      <c r="G196" s="151"/>
      <c r="H196" s="151"/>
      <c r="I196" s="151"/>
      <c r="J196" s="151"/>
      <c r="K196" s="151"/>
      <c r="L196" s="151"/>
      <c r="M196" s="152"/>
      <c r="N196" s="151"/>
      <c r="O196" s="151"/>
      <c r="P196" s="151"/>
      <c r="Q196" s="151"/>
      <c r="R196" s="166"/>
      <c r="S196" s="166"/>
      <c r="T196" s="166"/>
      <c r="U196" s="166"/>
      <c r="V196" s="166"/>
      <c r="W196" s="151"/>
      <c r="X196" s="258"/>
      <c r="Y196" s="219"/>
    </row>
    <row r="197" spans="1:25" ht="56.25" customHeight="1" x14ac:dyDescent="0.2">
      <c r="A197" s="120">
        <v>8</v>
      </c>
      <c r="B197" s="292" t="s">
        <v>918</v>
      </c>
      <c r="C197" s="122" t="s">
        <v>123</v>
      </c>
      <c r="D197" s="284" t="s">
        <v>992</v>
      </c>
      <c r="E197" s="245" t="s">
        <v>917</v>
      </c>
      <c r="F197" s="122"/>
      <c r="G197" s="129"/>
      <c r="H197" s="122"/>
      <c r="I197" s="129"/>
      <c r="J197" s="122"/>
      <c r="K197" s="197"/>
      <c r="L197" s="246"/>
      <c r="M197" s="194">
        <v>1</v>
      </c>
      <c r="N197" s="246" t="s">
        <v>1185</v>
      </c>
      <c r="O197" s="246" t="s">
        <v>1040</v>
      </c>
      <c r="P197" s="246"/>
      <c r="Q197" s="246"/>
      <c r="R197" s="242"/>
      <c r="S197" s="242"/>
      <c r="T197" s="242"/>
      <c r="U197" s="242"/>
      <c r="V197" s="242"/>
      <c r="W197" s="243"/>
      <c r="X197" s="133"/>
      <c r="Y197" s="244" t="s">
        <v>1165</v>
      </c>
    </row>
    <row r="198" spans="1:25" ht="46.5" customHeight="1" x14ac:dyDescent="0.2">
      <c r="A198" s="120">
        <v>8</v>
      </c>
      <c r="B198" s="292" t="s">
        <v>918</v>
      </c>
      <c r="C198" s="122" t="s">
        <v>124</v>
      </c>
      <c r="D198" s="284" t="s">
        <v>988</v>
      </c>
      <c r="E198" s="122"/>
      <c r="F198" s="122"/>
      <c r="G198" s="129"/>
      <c r="H198" s="122"/>
      <c r="I198" s="129"/>
      <c r="J198" s="122"/>
      <c r="K198" s="243"/>
      <c r="L198" s="243"/>
      <c r="M198" s="194">
        <v>1</v>
      </c>
      <c r="N198" s="246" t="s">
        <v>1185</v>
      </c>
      <c r="O198" s="246" t="s">
        <v>1040</v>
      </c>
      <c r="P198" s="246"/>
      <c r="Q198" s="246"/>
      <c r="R198" s="242"/>
      <c r="S198" s="242"/>
      <c r="T198" s="242"/>
      <c r="U198" s="242"/>
      <c r="V198" s="242"/>
      <c r="W198" s="243"/>
      <c r="X198" s="133"/>
      <c r="Y198" s="155" t="s">
        <v>1395</v>
      </c>
    </row>
    <row r="199" spans="1:25" ht="98.25" customHeight="1" x14ac:dyDescent="0.2">
      <c r="A199" s="120">
        <v>8</v>
      </c>
      <c r="B199" s="292" t="s">
        <v>918</v>
      </c>
      <c r="C199" s="243" t="s">
        <v>125</v>
      </c>
      <c r="D199" s="284" t="s">
        <v>960</v>
      </c>
      <c r="E199" s="245" t="s">
        <v>914</v>
      </c>
      <c r="F199" s="122"/>
      <c r="G199" s="129"/>
      <c r="H199" s="122"/>
      <c r="I199" s="129"/>
      <c r="J199" s="122"/>
      <c r="K199" s="185" t="s">
        <v>942</v>
      </c>
      <c r="L199" s="246" t="s">
        <v>1383</v>
      </c>
      <c r="M199" s="249">
        <v>0.5</v>
      </c>
      <c r="N199" s="246" t="s">
        <v>1507</v>
      </c>
      <c r="O199" s="246" t="s">
        <v>1152</v>
      </c>
      <c r="P199" s="246"/>
      <c r="Q199" s="154" t="s">
        <v>13</v>
      </c>
      <c r="R199" s="242"/>
      <c r="S199" s="242"/>
      <c r="T199" s="242">
        <v>43466</v>
      </c>
      <c r="U199" s="242">
        <v>43647</v>
      </c>
      <c r="V199" s="242"/>
      <c r="W199" s="243"/>
      <c r="X199" s="133"/>
      <c r="Y199" s="155" t="s">
        <v>1396</v>
      </c>
    </row>
    <row r="200" spans="1:25" ht="89.25" x14ac:dyDescent="0.2">
      <c r="A200" s="120">
        <v>8</v>
      </c>
      <c r="B200" s="292" t="s">
        <v>918</v>
      </c>
      <c r="C200" s="122" t="s">
        <v>126</v>
      </c>
      <c r="D200" s="284" t="s">
        <v>960</v>
      </c>
      <c r="E200" s="122"/>
      <c r="F200" s="122"/>
      <c r="G200" s="129"/>
      <c r="H200" s="122"/>
      <c r="I200" s="129"/>
      <c r="J200" s="122"/>
      <c r="K200" s="243"/>
      <c r="L200" s="243"/>
      <c r="M200" s="194">
        <v>1</v>
      </c>
      <c r="N200" s="246" t="s">
        <v>1185</v>
      </c>
      <c r="O200" s="246" t="s">
        <v>1040</v>
      </c>
      <c r="P200" s="246"/>
      <c r="Q200" s="246"/>
      <c r="R200" s="242"/>
      <c r="S200" s="242"/>
      <c r="T200" s="242"/>
      <c r="U200" s="242"/>
      <c r="V200" s="242"/>
      <c r="W200" s="243"/>
      <c r="X200" s="133"/>
      <c r="Y200" s="155" t="s">
        <v>1171</v>
      </c>
    </row>
    <row r="201" spans="1:25" ht="12.75" x14ac:dyDescent="0.2">
      <c r="A201" s="120">
        <v>8</v>
      </c>
      <c r="B201" s="218" t="s">
        <v>798</v>
      </c>
      <c r="C201" s="145" t="s">
        <v>799</v>
      </c>
      <c r="D201" s="152"/>
      <c r="E201" s="151"/>
      <c r="F201" s="151"/>
      <c r="G201" s="151"/>
      <c r="H201" s="151"/>
      <c r="I201" s="151"/>
      <c r="J201" s="151"/>
      <c r="K201" s="151"/>
      <c r="L201" s="151"/>
      <c r="M201" s="152"/>
      <c r="N201" s="148"/>
      <c r="O201" s="148"/>
      <c r="P201" s="148"/>
      <c r="Q201" s="148"/>
      <c r="R201" s="166"/>
      <c r="S201" s="166"/>
      <c r="T201" s="166"/>
      <c r="U201" s="166"/>
      <c r="V201" s="166"/>
      <c r="W201" s="151"/>
      <c r="X201" s="258"/>
      <c r="Y201" s="219"/>
    </row>
    <row r="202" spans="1:25" ht="89.25" x14ac:dyDescent="0.2">
      <c r="A202" s="120">
        <v>8</v>
      </c>
      <c r="B202" s="292" t="s">
        <v>920</v>
      </c>
      <c r="C202" s="122" t="s">
        <v>128</v>
      </c>
      <c r="D202" s="284" t="s">
        <v>993</v>
      </c>
      <c r="E202" s="122"/>
      <c r="F202" s="122"/>
      <c r="G202" s="129"/>
      <c r="H202" s="122"/>
      <c r="I202" s="129"/>
      <c r="J202" s="122"/>
      <c r="K202" s="243"/>
      <c r="L202" s="243"/>
      <c r="M202" s="194">
        <v>1</v>
      </c>
      <c r="N202" s="246" t="s">
        <v>1185</v>
      </c>
      <c r="O202" s="246" t="s">
        <v>1040</v>
      </c>
      <c r="P202" s="246"/>
      <c r="Q202" s="246"/>
      <c r="R202" s="242"/>
      <c r="S202" s="242"/>
      <c r="T202" s="242"/>
      <c r="U202" s="242"/>
      <c r="V202" s="242"/>
      <c r="W202" s="243"/>
      <c r="X202" s="133"/>
      <c r="Y202" s="155" t="s">
        <v>1397</v>
      </c>
    </row>
    <row r="203" spans="1:25" ht="89.25" x14ac:dyDescent="0.2">
      <c r="A203" s="120">
        <v>8</v>
      </c>
      <c r="B203" s="292" t="s">
        <v>920</v>
      </c>
      <c r="C203" s="122" t="s">
        <v>129</v>
      </c>
      <c r="D203" s="284" t="s">
        <v>919</v>
      </c>
      <c r="E203" s="122"/>
      <c r="F203" s="122"/>
      <c r="G203" s="129"/>
      <c r="H203" s="122"/>
      <c r="I203" s="129"/>
      <c r="J203" s="122"/>
      <c r="K203" s="243"/>
      <c r="L203" s="243"/>
      <c r="M203" s="194">
        <v>1</v>
      </c>
      <c r="N203" s="246" t="s">
        <v>1185</v>
      </c>
      <c r="O203" s="246" t="s">
        <v>1040</v>
      </c>
      <c r="P203" s="246"/>
      <c r="Q203" s="246"/>
      <c r="R203" s="242"/>
      <c r="S203" s="242"/>
      <c r="T203" s="242"/>
      <c r="U203" s="242"/>
      <c r="V203" s="242"/>
      <c r="W203" s="243"/>
      <c r="X203" s="133"/>
      <c r="Y203" s="155" t="s">
        <v>1397</v>
      </c>
    </row>
    <row r="204" spans="1:25" ht="139.5" customHeight="1" x14ac:dyDescent="0.2">
      <c r="A204" s="120">
        <v>8</v>
      </c>
      <c r="B204" s="292" t="s">
        <v>920</v>
      </c>
      <c r="C204" s="122" t="s">
        <v>130</v>
      </c>
      <c r="D204" s="284" t="s">
        <v>924</v>
      </c>
      <c r="E204" s="122"/>
      <c r="F204" s="122"/>
      <c r="G204" s="129"/>
      <c r="H204" s="122"/>
      <c r="I204" s="129"/>
      <c r="J204" s="122"/>
      <c r="K204" s="243"/>
      <c r="L204" s="243"/>
      <c r="M204" s="194">
        <v>1</v>
      </c>
      <c r="N204" s="246" t="s">
        <v>1185</v>
      </c>
      <c r="O204" s="246" t="s">
        <v>1040</v>
      </c>
      <c r="P204" s="246"/>
      <c r="Q204" s="246"/>
      <c r="R204" s="242"/>
      <c r="S204" s="242"/>
      <c r="T204" s="242"/>
      <c r="U204" s="242"/>
      <c r="V204" s="242"/>
      <c r="W204" s="243"/>
      <c r="X204" s="133"/>
      <c r="Y204" s="155" t="s">
        <v>1398</v>
      </c>
    </row>
    <row r="205" spans="1:25" ht="89.25" x14ac:dyDescent="0.2">
      <c r="A205" s="120">
        <v>8</v>
      </c>
      <c r="B205" s="292" t="s">
        <v>920</v>
      </c>
      <c r="C205" s="122" t="s">
        <v>994</v>
      </c>
      <c r="D205" s="284" t="s">
        <v>247</v>
      </c>
      <c r="E205" s="122"/>
      <c r="F205" s="122"/>
      <c r="G205" s="129"/>
      <c r="H205" s="122"/>
      <c r="I205" s="129"/>
      <c r="J205" s="122"/>
      <c r="K205" s="243"/>
      <c r="L205" s="243"/>
      <c r="M205" s="194">
        <v>1</v>
      </c>
      <c r="N205" s="246" t="s">
        <v>1185</v>
      </c>
      <c r="O205" s="246" t="s">
        <v>1040</v>
      </c>
      <c r="P205" s="246"/>
      <c r="Q205" s="246"/>
      <c r="R205" s="242"/>
      <c r="S205" s="242"/>
      <c r="T205" s="242"/>
      <c r="U205" s="242"/>
      <c r="V205" s="242"/>
      <c r="W205" s="243"/>
      <c r="X205" s="133"/>
      <c r="Y205" s="155" t="s">
        <v>1399</v>
      </c>
    </row>
    <row r="206" spans="1:25" ht="89.25" x14ac:dyDescent="0.2">
      <c r="A206" s="120">
        <v>8</v>
      </c>
      <c r="B206" s="292" t="s">
        <v>800</v>
      </c>
      <c r="C206" s="122" t="s">
        <v>132</v>
      </c>
      <c r="D206" s="284" t="s">
        <v>370</v>
      </c>
      <c r="E206" s="122"/>
      <c r="F206" s="122"/>
      <c r="G206" s="129"/>
      <c r="H206" s="122"/>
      <c r="I206" s="129"/>
      <c r="J206" s="122"/>
      <c r="K206" s="243"/>
      <c r="L206" s="243"/>
      <c r="M206" s="194">
        <v>1</v>
      </c>
      <c r="N206" s="246" t="s">
        <v>1185</v>
      </c>
      <c r="O206" s="246" t="s">
        <v>1040</v>
      </c>
      <c r="P206" s="246"/>
      <c r="Q206" s="246"/>
      <c r="R206" s="242"/>
      <c r="S206" s="242"/>
      <c r="T206" s="242"/>
      <c r="U206" s="242"/>
      <c r="V206" s="242"/>
      <c r="W206" s="243"/>
      <c r="X206" s="133"/>
      <c r="Y206" s="155" t="s">
        <v>1399</v>
      </c>
    </row>
    <row r="207" spans="1:25" ht="27.75" customHeight="1" x14ac:dyDescent="0.2">
      <c r="A207" s="120">
        <v>8</v>
      </c>
      <c r="B207" s="218" t="s">
        <v>801</v>
      </c>
      <c r="C207" s="145" t="s">
        <v>995</v>
      </c>
      <c r="D207" s="152"/>
      <c r="E207" s="151"/>
      <c r="F207" s="151"/>
      <c r="G207" s="151"/>
      <c r="H207" s="151"/>
      <c r="I207" s="151"/>
      <c r="J207" s="151"/>
      <c r="K207" s="151"/>
      <c r="L207" s="151"/>
      <c r="M207" s="152"/>
      <c r="N207" s="148"/>
      <c r="O207" s="148"/>
      <c r="P207" s="148"/>
      <c r="Q207" s="148"/>
      <c r="R207" s="166"/>
      <c r="S207" s="166"/>
      <c r="T207" s="166"/>
      <c r="U207" s="166"/>
      <c r="V207" s="166"/>
      <c r="W207" s="151"/>
      <c r="X207" s="258"/>
      <c r="Y207" s="219"/>
    </row>
    <row r="208" spans="1:25" ht="89.25" x14ac:dyDescent="0.2">
      <c r="A208" s="120">
        <v>8</v>
      </c>
      <c r="B208" s="292" t="s">
        <v>802</v>
      </c>
      <c r="C208" s="122" t="s">
        <v>134</v>
      </c>
      <c r="D208" s="284" t="s">
        <v>996</v>
      </c>
      <c r="E208" s="122"/>
      <c r="F208" s="122"/>
      <c r="G208" s="129"/>
      <c r="H208" s="122"/>
      <c r="I208" s="129"/>
      <c r="J208" s="122"/>
      <c r="K208" s="243"/>
      <c r="L208" s="243"/>
      <c r="M208" s="194">
        <v>1</v>
      </c>
      <c r="N208" s="246" t="s">
        <v>1185</v>
      </c>
      <c r="O208" s="246" t="s">
        <v>1040</v>
      </c>
      <c r="P208" s="246"/>
      <c r="Q208" s="246"/>
      <c r="R208" s="242"/>
      <c r="S208" s="242"/>
      <c r="T208" s="242"/>
      <c r="U208" s="242"/>
      <c r="V208" s="242"/>
      <c r="W208" s="243"/>
      <c r="X208" s="133"/>
      <c r="Y208" s="155" t="s">
        <v>1400</v>
      </c>
    </row>
    <row r="209" spans="1:25" ht="89.25" x14ac:dyDescent="0.2">
      <c r="A209" s="120">
        <v>8</v>
      </c>
      <c r="B209" s="292" t="s">
        <v>803</v>
      </c>
      <c r="C209" s="122" t="s">
        <v>997</v>
      </c>
      <c r="D209" s="284" t="s">
        <v>919</v>
      </c>
      <c r="E209" s="122"/>
      <c r="F209" s="122"/>
      <c r="G209" s="129"/>
      <c r="H209" s="122"/>
      <c r="I209" s="129"/>
      <c r="J209" s="122"/>
      <c r="K209" s="243"/>
      <c r="L209" s="243"/>
      <c r="M209" s="194">
        <v>1</v>
      </c>
      <c r="N209" s="246" t="s">
        <v>1185</v>
      </c>
      <c r="O209" s="246" t="s">
        <v>1040</v>
      </c>
      <c r="P209" s="246"/>
      <c r="Q209" s="246"/>
      <c r="R209" s="242"/>
      <c r="S209" s="242"/>
      <c r="T209" s="242"/>
      <c r="U209" s="242"/>
      <c r="V209" s="242"/>
      <c r="W209" s="243"/>
      <c r="X209" s="133"/>
      <c r="Y209" s="155" t="s">
        <v>1397</v>
      </c>
    </row>
    <row r="210" spans="1:25" ht="89.25" x14ac:dyDescent="0.2">
      <c r="A210" s="120">
        <v>8</v>
      </c>
      <c r="B210" s="292" t="s">
        <v>804</v>
      </c>
      <c r="C210" s="122" t="s">
        <v>136</v>
      </c>
      <c r="D210" s="284" t="s">
        <v>924</v>
      </c>
      <c r="E210" s="122"/>
      <c r="F210" s="122"/>
      <c r="G210" s="129"/>
      <c r="H210" s="122"/>
      <c r="I210" s="129"/>
      <c r="J210" s="122"/>
      <c r="K210" s="243"/>
      <c r="L210" s="243"/>
      <c r="M210" s="194">
        <v>1</v>
      </c>
      <c r="N210" s="246" t="s">
        <v>1185</v>
      </c>
      <c r="O210" s="246" t="s">
        <v>1040</v>
      </c>
      <c r="P210" s="246"/>
      <c r="Q210" s="246"/>
      <c r="R210" s="242"/>
      <c r="S210" s="242"/>
      <c r="T210" s="242"/>
      <c r="U210" s="242"/>
      <c r="V210" s="242"/>
      <c r="W210" s="243"/>
      <c r="X210" s="133"/>
      <c r="Y210" s="155" t="s">
        <v>1398</v>
      </c>
    </row>
    <row r="211" spans="1:25" ht="51" customHeight="1" x14ac:dyDescent="0.2">
      <c r="A211" s="120">
        <v>8</v>
      </c>
      <c r="B211" s="292" t="s">
        <v>805</v>
      </c>
      <c r="C211" s="122" t="s">
        <v>137</v>
      </c>
      <c r="D211" s="284" t="s">
        <v>370</v>
      </c>
      <c r="E211" s="122"/>
      <c r="F211" s="122"/>
      <c r="G211" s="129"/>
      <c r="H211" s="122"/>
      <c r="I211" s="129"/>
      <c r="J211" s="122"/>
      <c r="K211" s="243"/>
      <c r="L211" s="243"/>
      <c r="M211" s="194">
        <v>1</v>
      </c>
      <c r="N211" s="246" t="s">
        <v>1185</v>
      </c>
      <c r="O211" s="246" t="s">
        <v>1040</v>
      </c>
      <c r="P211" s="246"/>
      <c r="Q211" s="246"/>
      <c r="R211" s="242"/>
      <c r="S211" s="242"/>
      <c r="T211" s="242"/>
      <c r="U211" s="242"/>
      <c r="V211" s="242"/>
      <c r="W211" s="243"/>
      <c r="X211" s="133"/>
      <c r="Y211" s="155" t="s">
        <v>1401</v>
      </c>
    </row>
    <row r="212" spans="1:25" ht="51" customHeight="1" x14ac:dyDescent="0.2">
      <c r="A212" s="120">
        <v>8</v>
      </c>
      <c r="B212" s="292" t="s">
        <v>806</v>
      </c>
      <c r="C212" s="122" t="s">
        <v>138</v>
      </c>
      <c r="D212" s="284" t="s">
        <v>366</v>
      </c>
      <c r="E212" s="122"/>
      <c r="F212" s="122"/>
      <c r="G212" s="129"/>
      <c r="H212" s="122"/>
      <c r="I212" s="129"/>
      <c r="J212" s="122"/>
      <c r="K212" s="243"/>
      <c r="L212" s="243"/>
      <c r="M212" s="194">
        <v>1</v>
      </c>
      <c r="N212" s="246" t="s">
        <v>1185</v>
      </c>
      <c r="O212" s="246" t="s">
        <v>1040</v>
      </c>
      <c r="P212" s="246"/>
      <c r="Q212" s="246"/>
      <c r="R212" s="242"/>
      <c r="S212" s="242"/>
      <c r="T212" s="242"/>
      <c r="U212" s="242"/>
      <c r="V212" s="242"/>
      <c r="W212" s="243"/>
      <c r="X212" s="133"/>
      <c r="Y212" s="155" t="s">
        <v>1401</v>
      </c>
    </row>
    <row r="213" spans="1:25" ht="24.95" customHeight="1" x14ac:dyDescent="0.2">
      <c r="A213" s="120">
        <v>8</v>
      </c>
      <c r="B213" s="220" t="s">
        <v>794</v>
      </c>
      <c r="C213" s="203" t="s">
        <v>795</v>
      </c>
      <c r="D213" s="206"/>
      <c r="E213" s="202"/>
      <c r="F213" s="202"/>
      <c r="G213" s="202"/>
      <c r="H213" s="202"/>
      <c r="I213" s="202"/>
      <c r="J213" s="202"/>
      <c r="K213" s="202"/>
      <c r="L213" s="202"/>
      <c r="M213" s="201">
        <f>AVERAGE(M197:M212)</f>
        <v>0.9642857142857143</v>
      </c>
      <c r="N213" s="205"/>
      <c r="O213" s="205"/>
      <c r="P213" s="205"/>
      <c r="Q213" s="205"/>
      <c r="R213" s="196"/>
      <c r="S213" s="196"/>
      <c r="T213" s="196"/>
      <c r="U213" s="196"/>
      <c r="V213" s="196"/>
      <c r="W213" s="202"/>
      <c r="X213" s="259"/>
      <c r="Y213" s="224"/>
    </row>
    <row r="214" spans="1:25" ht="12.75" x14ac:dyDescent="0.2">
      <c r="A214" s="120">
        <v>8</v>
      </c>
      <c r="B214" s="218" t="s">
        <v>807</v>
      </c>
      <c r="C214" s="146" t="s">
        <v>808</v>
      </c>
      <c r="D214" s="146"/>
      <c r="E214" s="146"/>
      <c r="F214" s="146"/>
      <c r="G214" s="146"/>
      <c r="H214" s="146"/>
      <c r="I214" s="146"/>
      <c r="J214" s="146"/>
      <c r="K214" s="146"/>
      <c r="L214" s="146"/>
      <c r="M214" s="179"/>
      <c r="N214" s="146"/>
      <c r="O214" s="146"/>
      <c r="P214" s="146"/>
      <c r="Q214" s="146"/>
      <c r="R214" s="166"/>
      <c r="S214" s="166"/>
      <c r="T214" s="166"/>
      <c r="U214" s="166"/>
      <c r="V214" s="166"/>
      <c r="W214" s="151"/>
      <c r="X214" s="258"/>
      <c r="Y214" s="219"/>
    </row>
    <row r="215" spans="1:25" ht="12.75" x14ac:dyDescent="0.2">
      <c r="A215" s="120">
        <v>8</v>
      </c>
      <c r="B215" s="218" t="s">
        <v>809</v>
      </c>
      <c r="C215" s="146" t="s">
        <v>998</v>
      </c>
      <c r="D215" s="146"/>
      <c r="E215" s="146"/>
      <c r="F215" s="146"/>
      <c r="G215" s="146"/>
      <c r="H215" s="146"/>
      <c r="I215" s="146"/>
      <c r="J215" s="146"/>
      <c r="K215" s="146"/>
      <c r="L215" s="146"/>
      <c r="M215" s="179"/>
      <c r="N215" s="146"/>
      <c r="O215" s="146"/>
      <c r="P215" s="146"/>
      <c r="Q215" s="146"/>
      <c r="R215" s="166"/>
      <c r="S215" s="166"/>
      <c r="T215" s="166"/>
      <c r="U215" s="166"/>
      <c r="V215" s="166"/>
      <c r="W215" s="151"/>
      <c r="X215" s="258"/>
      <c r="Y215" s="219"/>
    </row>
    <row r="216" spans="1:25" ht="89.25" x14ac:dyDescent="0.2">
      <c r="A216" s="120">
        <v>8</v>
      </c>
      <c r="B216" s="292" t="s">
        <v>928</v>
      </c>
      <c r="C216" s="245" t="s">
        <v>929</v>
      </c>
      <c r="D216" s="293"/>
      <c r="E216" s="122"/>
      <c r="F216" s="122"/>
      <c r="G216" s="129"/>
      <c r="H216" s="122"/>
      <c r="I216" s="129"/>
      <c r="J216" s="122"/>
      <c r="K216" s="243"/>
      <c r="L216" s="243"/>
      <c r="M216" s="194">
        <v>1</v>
      </c>
      <c r="N216" s="246" t="s">
        <v>1185</v>
      </c>
      <c r="O216" s="246" t="s">
        <v>1040</v>
      </c>
      <c r="P216" s="246"/>
      <c r="Q216" s="246"/>
      <c r="R216" s="242"/>
      <c r="S216" s="242"/>
      <c r="T216" s="242"/>
      <c r="U216" s="242"/>
      <c r="V216" s="242"/>
      <c r="W216" s="243"/>
      <c r="X216" s="133"/>
      <c r="Y216" s="155" t="s">
        <v>1402</v>
      </c>
    </row>
    <row r="217" spans="1:25" ht="89.25" x14ac:dyDescent="0.2">
      <c r="A217" s="120">
        <v>8</v>
      </c>
      <c r="B217" s="292" t="s">
        <v>928</v>
      </c>
      <c r="C217" s="243" t="s">
        <v>141</v>
      </c>
      <c r="D217" s="154" t="s">
        <v>930</v>
      </c>
      <c r="E217" s="243"/>
      <c r="F217" s="243"/>
      <c r="G217" s="243"/>
      <c r="H217" s="243"/>
      <c r="I217" s="243"/>
      <c r="J217" s="243"/>
      <c r="K217" s="243"/>
      <c r="L217" s="243"/>
      <c r="M217" s="194">
        <v>1</v>
      </c>
      <c r="N217" s="246" t="s">
        <v>1185</v>
      </c>
      <c r="O217" s="246" t="s">
        <v>1040</v>
      </c>
      <c r="P217" s="246"/>
      <c r="Q217" s="246"/>
      <c r="R217" s="242"/>
      <c r="S217" s="242"/>
      <c r="T217" s="242"/>
      <c r="U217" s="242"/>
      <c r="V217" s="242"/>
      <c r="W217" s="243"/>
      <c r="X217" s="133"/>
      <c r="Y217" s="155" t="s">
        <v>1403</v>
      </c>
    </row>
    <row r="218" spans="1:25" ht="89.25" x14ac:dyDescent="0.2">
      <c r="A218" s="120">
        <v>8</v>
      </c>
      <c r="B218" s="292" t="s">
        <v>928</v>
      </c>
      <c r="C218" s="122" t="s">
        <v>142</v>
      </c>
      <c r="D218" s="284" t="s">
        <v>931</v>
      </c>
      <c r="E218" s="122"/>
      <c r="F218" s="122"/>
      <c r="G218" s="129"/>
      <c r="H218" s="122"/>
      <c r="I218" s="129"/>
      <c r="J218" s="122"/>
      <c r="K218" s="243"/>
      <c r="L218" s="243"/>
      <c r="M218" s="194">
        <v>1</v>
      </c>
      <c r="N218" s="246" t="s">
        <v>1185</v>
      </c>
      <c r="O218" s="246" t="s">
        <v>1040</v>
      </c>
      <c r="P218" s="246"/>
      <c r="Q218" s="246"/>
      <c r="R218" s="242"/>
      <c r="S218" s="242"/>
      <c r="T218" s="242"/>
      <c r="U218" s="242"/>
      <c r="V218" s="242"/>
      <c r="W218" s="243"/>
      <c r="X218" s="133"/>
      <c r="Y218" s="244" t="s">
        <v>1172</v>
      </c>
    </row>
    <row r="219" spans="1:25" ht="89.25" x14ac:dyDescent="0.2">
      <c r="A219" s="120">
        <v>8</v>
      </c>
      <c r="B219" s="292" t="s">
        <v>928</v>
      </c>
      <c r="C219" s="122" t="s">
        <v>143</v>
      </c>
      <c r="D219" s="284" t="s">
        <v>919</v>
      </c>
      <c r="E219" s="122"/>
      <c r="F219" s="122"/>
      <c r="G219" s="129"/>
      <c r="H219" s="122"/>
      <c r="I219" s="129"/>
      <c r="J219" s="122"/>
      <c r="K219" s="243"/>
      <c r="L219" s="243"/>
      <c r="M219" s="194">
        <v>1</v>
      </c>
      <c r="N219" s="246" t="s">
        <v>1185</v>
      </c>
      <c r="O219" s="246" t="s">
        <v>1040</v>
      </c>
      <c r="P219" s="246"/>
      <c r="Q219" s="246"/>
      <c r="R219" s="242"/>
      <c r="S219" s="242"/>
      <c r="T219" s="242"/>
      <c r="U219" s="242"/>
      <c r="V219" s="242"/>
      <c r="W219" s="243"/>
      <c r="X219" s="133"/>
      <c r="Y219" s="155" t="s">
        <v>1404</v>
      </c>
    </row>
    <row r="220" spans="1:25" ht="89.25" customHeight="1" x14ac:dyDescent="0.2">
      <c r="A220" s="120">
        <v>8</v>
      </c>
      <c r="B220" s="292" t="s">
        <v>928</v>
      </c>
      <c r="C220" s="122" t="s">
        <v>144</v>
      </c>
      <c r="D220" s="284" t="s">
        <v>924</v>
      </c>
      <c r="E220" s="122"/>
      <c r="F220" s="122"/>
      <c r="G220" s="129"/>
      <c r="H220" s="122"/>
      <c r="I220" s="129" t="s">
        <v>243</v>
      </c>
      <c r="J220" s="122" t="s">
        <v>349</v>
      </c>
      <c r="K220" s="243"/>
      <c r="L220" s="243"/>
      <c r="M220" s="194">
        <v>1</v>
      </c>
      <c r="N220" s="246" t="s">
        <v>1185</v>
      </c>
      <c r="O220" s="246" t="s">
        <v>1040</v>
      </c>
      <c r="P220" s="246"/>
      <c r="Q220" s="246"/>
      <c r="R220" s="242"/>
      <c r="S220" s="242"/>
      <c r="T220" s="242"/>
      <c r="U220" s="242"/>
      <c r="V220" s="242"/>
      <c r="W220" s="243"/>
      <c r="X220" s="133"/>
      <c r="Y220" s="155" t="s">
        <v>1402</v>
      </c>
    </row>
    <row r="221" spans="1:25" ht="89.25" x14ac:dyDescent="0.2">
      <c r="A221" s="120">
        <v>8</v>
      </c>
      <c r="B221" s="292" t="s">
        <v>928</v>
      </c>
      <c r="C221" s="122" t="s">
        <v>145</v>
      </c>
      <c r="D221" s="284" t="s">
        <v>932</v>
      </c>
      <c r="E221" s="122"/>
      <c r="F221" s="122"/>
      <c r="G221" s="129"/>
      <c r="H221" s="122"/>
      <c r="I221" s="129"/>
      <c r="J221" s="122"/>
      <c r="K221" s="243"/>
      <c r="L221" s="243"/>
      <c r="M221" s="194">
        <v>1</v>
      </c>
      <c r="N221" s="246" t="s">
        <v>1185</v>
      </c>
      <c r="O221" s="246" t="s">
        <v>1040</v>
      </c>
      <c r="P221" s="246"/>
      <c r="Q221" s="246"/>
      <c r="R221" s="242"/>
      <c r="S221" s="242"/>
      <c r="T221" s="242"/>
      <c r="U221" s="242"/>
      <c r="V221" s="242"/>
      <c r="W221" s="243"/>
      <c r="X221" s="133"/>
      <c r="Y221" s="155" t="s">
        <v>1405</v>
      </c>
    </row>
    <row r="222" spans="1:25" ht="89.25" x14ac:dyDescent="0.2">
      <c r="A222" s="120">
        <v>8</v>
      </c>
      <c r="B222" s="292" t="s">
        <v>928</v>
      </c>
      <c r="C222" s="122" t="s">
        <v>146</v>
      </c>
      <c r="D222" s="284" t="s">
        <v>933</v>
      </c>
      <c r="E222" s="122"/>
      <c r="F222" s="122"/>
      <c r="G222" s="129"/>
      <c r="H222" s="122"/>
      <c r="I222" s="129"/>
      <c r="J222" s="122"/>
      <c r="K222" s="243"/>
      <c r="L222" s="243"/>
      <c r="M222" s="194">
        <v>1</v>
      </c>
      <c r="N222" s="246" t="s">
        <v>1185</v>
      </c>
      <c r="O222" s="246" t="s">
        <v>1040</v>
      </c>
      <c r="P222" s="246"/>
      <c r="Q222" s="246"/>
      <c r="R222" s="242"/>
      <c r="S222" s="242"/>
      <c r="T222" s="242"/>
      <c r="U222" s="242"/>
      <c r="V222" s="242"/>
      <c r="W222" s="243"/>
      <c r="X222" s="133"/>
      <c r="Y222" s="155" t="s">
        <v>1406</v>
      </c>
    </row>
    <row r="223" spans="1:25" ht="82.5" customHeight="1" x14ac:dyDescent="0.2">
      <c r="A223" s="120">
        <v>8</v>
      </c>
      <c r="B223" s="292" t="s">
        <v>928</v>
      </c>
      <c r="C223" s="122" t="s">
        <v>147</v>
      </c>
      <c r="D223" s="284" t="s">
        <v>934</v>
      </c>
      <c r="E223" s="122"/>
      <c r="F223" s="122"/>
      <c r="G223" s="129"/>
      <c r="H223" s="122"/>
      <c r="I223" s="129"/>
      <c r="J223" s="122"/>
      <c r="K223" s="243"/>
      <c r="L223" s="243"/>
      <c r="M223" s="194">
        <v>1</v>
      </c>
      <c r="N223" s="246" t="s">
        <v>1185</v>
      </c>
      <c r="O223" s="246" t="s">
        <v>1040</v>
      </c>
      <c r="P223" s="246"/>
      <c r="Q223" s="246"/>
      <c r="R223" s="242"/>
      <c r="S223" s="242"/>
      <c r="T223" s="242"/>
      <c r="U223" s="242"/>
      <c r="V223" s="242"/>
      <c r="W223" s="243"/>
      <c r="X223" s="133"/>
      <c r="Y223" s="155" t="s">
        <v>1407</v>
      </c>
    </row>
    <row r="224" spans="1:25" ht="59.25" customHeight="1" x14ac:dyDescent="0.2">
      <c r="A224" s="120">
        <v>8</v>
      </c>
      <c r="B224" s="292" t="s">
        <v>928</v>
      </c>
      <c r="C224" s="122" t="s">
        <v>148</v>
      </c>
      <c r="D224" s="284" t="s">
        <v>935</v>
      </c>
      <c r="E224" s="122"/>
      <c r="F224" s="122"/>
      <c r="G224" s="129"/>
      <c r="H224" s="122"/>
      <c r="I224" s="129"/>
      <c r="J224" s="122"/>
      <c r="K224" s="243"/>
      <c r="L224" s="243"/>
      <c r="M224" s="194">
        <v>1</v>
      </c>
      <c r="N224" s="246" t="s">
        <v>1185</v>
      </c>
      <c r="O224" s="246" t="s">
        <v>1040</v>
      </c>
      <c r="P224" s="246"/>
      <c r="Q224" s="246"/>
      <c r="R224" s="242"/>
      <c r="S224" s="242"/>
      <c r="T224" s="242"/>
      <c r="U224" s="242"/>
      <c r="V224" s="242"/>
      <c r="W224" s="243"/>
      <c r="X224" s="133"/>
      <c r="Y224" s="155" t="s">
        <v>1182</v>
      </c>
    </row>
    <row r="225" spans="1:25" ht="92.25" customHeight="1" x14ac:dyDescent="0.2">
      <c r="A225" s="120">
        <v>8</v>
      </c>
      <c r="B225" s="292" t="s">
        <v>928</v>
      </c>
      <c r="C225" s="122" t="s">
        <v>149</v>
      </c>
      <c r="D225" s="284" t="s">
        <v>936</v>
      </c>
      <c r="E225" s="122"/>
      <c r="F225" s="122"/>
      <c r="G225" s="129"/>
      <c r="H225" s="122"/>
      <c r="I225" s="129"/>
      <c r="J225" s="122"/>
      <c r="K225" s="243"/>
      <c r="L225" s="243"/>
      <c r="M225" s="194">
        <v>1</v>
      </c>
      <c r="N225" s="246" t="s">
        <v>1185</v>
      </c>
      <c r="O225" s="246" t="s">
        <v>1040</v>
      </c>
      <c r="P225" s="246"/>
      <c r="Q225" s="246"/>
      <c r="R225" s="242"/>
      <c r="S225" s="242"/>
      <c r="T225" s="242"/>
      <c r="U225" s="242"/>
      <c r="V225" s="242"/>
      <c r="W225" s="243"/>
      <c r="X225" s="133"/>
      <c r="Y225" s="155" t="s">
        <v>1173</v>
      </c>
    </row>
    <row r="226" spans="1:25" ht="21.95" customHeight="1" x14ac:dyDescent="0.2">
      <c r="A226" s="120">
        <v>8</v>
      </c>
      <c r="B226" s="218" t="s">
        <v>810</v>
      </c>
      <c r="C226" s="146" t="s">
        <v>999</v>
      </c>
      <c r="D226" s="146"/>
      <c r="E226" s="146"/>
      <c r="F226" s="146"/>
      <c r="G226" s="146"/>
      <c r="H226" s="146"/>
      <c r="I226" s="146"/>
      <c r="J226" s="146"/>
      <c r="K226" s="146"/>
      <c r="L226" s="146"/>
      <c r="M226" s="179"/>
      <c r="N226" s="146"/>
      <c r="O226" s="146"/>
      <c r="P226" s="146"/>
      <c r="Q226" s="146"/>
      <c r="R226" s="166"/>
      <c r="S226" s="166"/>
      <c r="T226" s="166"/>
      <c r="U226" s="166"/>
      <c r="V226" s="166"/>
      <c r="W226" s="151"/>
      <c r="X226" s="258"/>
      <c r="Y226" s="219"/>
    </row>
    <row r="227" spans="1:25" ht="40.5" customHeight="1" x14ac:dyDescent="0.2">
      <c r="A227" s="120">
        <v>8</v>
      </c>
      <c r="B227" s="292" t="s">
        <v>938</v>
      </c>
      <c r="C227" s="245" t="s">
        <v>937</v>
      </c>
      <c r="D227" s="284" t="s">
        <v>992</v>
      </c>
      <c r="E227" s="122"/>
      <c r="F227" s="122"/>
      <c r="G227" s="129"/>
      <c r="H227" s="122"/>
      <c r="I227" s="129"/>
      <c r="J227" s="122"/>
      <c r="K227" s="243"/>
      <c r="L227" s="243"/>
      <c r="M227" s="194">
        <v>1</v>
      </c>
      <c r="N227" s="246" t="s">
        <v>1185</v>
      </c>
      <c r="O227" s="246" t="s">
        <v>1040</v>
      </c>
      <c r="P227" s="246"/>
      <c r="Q227" s="246"/>
      <c r="R227" s="242"/>
      <c r="S227" s="242"/>
      <c r="T227" s="242"/>
      <c r="U227" s="242"/>
      <c r="V227" s="242"/>
      <c r="W227" s="243"/>
      <c r="X227" s="133"/>
      <c r="Y227" s="155" t="s">
        <v>1174</v>
      </c>
    </row>
    <row r="228" spans="1:25" ht="40.5" customHeight="1" x14ac:dyDescent="0.2">
      <c r="A228" s="120">
        <v>8</v>
      </c>
      <c r="B228" s="292" t="s">
        <v>938</v>
      </c>
      <c r="C228" s="122" t="s">
        <v>152</v>
      </c>
      <c r="D228" s="284" t="s">
        <v>988</v>
      </c>
      <c r="E228" s="122"/>
      <c r="F228" s="122"/>
      <c r="G228" s="129"/>
      <c r="H228" s="122"/>
      <c r="I228" s="129"/>
      <c r="J228" s="122"/>
      <c r="K228" s="243"/>
      <c r="L228" s="243"/>
      <c r="M228" s="194">
        <v>1</v>
      </c>
      <c r="N228" s="246" t="s">
        <v>1185</v>
      </c>
      <c r="O228" s="246" t="s">
        <v>1040</v>
      </c>
      <c r="P228" s="246"/>
      <c r="Q228" s="246"/>
      <c r="R228" s="242"/>
      <c r="S228" s="242"/>
      <c r="T228" s="242"/>
      <c r="U228" s="242"/>
      <c r="V228" s="242"/>
      <c r="W228" s="243"/>
      <c r="X228" s="133"/>
      <c r="Y228" s="155" t="s">
        <v>1408</v>
      </c>
    </row>
    <row r="229" spans="1:25" ht="40.5" customHeight="1" x14ac:dyDescent="0.2">
      <c r="A229" s="120">
        <v>8</v>
      </c>
      <c r="B229" s="292" t="s">
        <v>938</v>
      </c>
      <c r="C229" s="122" t="s">
        <v>153</v>
      </c>
      <c r="D229" s="284" t="s">
        <v>989</v>
      </c>
      <c r="E229" s="122"/>
      <c r="F229" s="122"/>
      <c r="G229" s="129"/>
      <c r="H229" s="122"/>
      <c r="I229" s="129"/>
      <c r="J229" s="122"/>
      <c r="K229" s="243"/>
      <c r="L229" s="243"/>
      <c r="M229" s="194">
        <v>1</v>
      </c>
      <c r="N229" s="246" t="s">
        <v>1185</v>
      </c>
      <c r="O229" s="246" t="s">
        <v>1040</v>
      </c>
      <c r="P229" s="246"/>
      <c r="Q229" s="246"/>
      <c r="R229" s="242"/>
      <c r="S229" s="242"/>
      <c r="T229" s="242"/>
      <c r="U229" s="242"/>
      <c r="V229" s="242"/>
      <c r="W229" s="243"/>
      <c r="X229" s="133"/>
      <c r="Y229" s="155" t="s">
        <v>1409</v>
      </c>
    </row>
    <row r="230" spans="1:25" ht="21.95" customHeight="1" x14ac:dyDescent="0.2">
      <c r="A230" s="120">
        <v>8</v>
      </c>
      <c r="B230" s="218" t="s">
        <v>811</v>
      </c>
      <c r="C230" s="146" t="s">
        <v>812</v>
      </c>
      <c r="D230" s="146"/>
      <c r="E230" s="146"/>
      <c r="F230" s="146"/>
      <c r="G230" s="146"/>
      <c r="H230" s="146"/>
      <c r="I230" s="146"/>
      <c r="J230" s="146"/>
      <c r="K230" s="146"/>
      <c r="L230" s="146"/>
      <c r="M230" s="179"/>
      <c r="N230" s="146"/>
      <c r="O230" s="146"/>
      <c r="P230" s="146"/>
      <c r="Q230" s="146"/>
      <c r="R230" s="166"/>
      <c r="S230" s="166"/>
      <c r="T230" s="166"/>
      <c r="U230" s="166"/>
      <c r="V230" s="166"/>
      <c r="W230" s="151"/>
      <c r="X230" s="258"/>
      <c r="Y230" s="219"/>
    </row>
    <row r="231" spans="1:25" ht="40.5" customHeight="1" x14ac:dyDescent="0.2">
      <c r="A231" s="120">
        <v>8</v>
      </c>
      <c r="B231" s="292" t="s">
        <v>811</v>
      </c>
      <c r="C231" s="122" t="s">
        <v>155</v>
      </c>
      <c r="D231" s="284" t="s">
        <v>992</v>
      </c>
      <c r="E231" s="122"/>
      <c r="F231" s="122"/>
      <c r="G231" s="129"/>
      <c r="H231" s="122"/>
      <c r="I231" s="129"/>
      <c r="J231" s="122"/>
      <c r="K231" s="243"/>
      <c r="L231" s="243"/>
      <c r="M231" s="194">
        <v>1</v>
      </c>
      <c r="N231" s="246" t="s">
        <v>1185</v>
      </c>
      <c r="O231" s="246" t="s">
        <v>1040</v>
      </c>
      <c r="P231" s="246"/>
      <c r="Q231" s="246"/>
      <c r="R231" s="242"/>
      <c r="S231" s="242"/>
      <c r="T231" s="242"/>
      <c r="U231" s="242"/>
      <c r="V231" s="242"/>
      <c r="W231" s="243"/>
      <c r="X231" s="133"/>
      <c r="Y231" s="155" t="s">
        <v>1410</v>
      </c>
    </row>
    <row r="232" spans="1:25" ht="40.5" customHeight="1" x14ac:dyDescent="0.2">
      <c r="A232" s="120">
        <v>8</v>
      </c>
      <c r="B232" s="292" t="s">
        <v>811</v>
      </c>
      <c r="C232" s="122" t="s">
        <v>156</v>
      </c>
      <c r="D232" s="284" t="s">
        <v>988</v>
      </c>
      <c r="E232" s="122"/>
      <c r="F232" s="122"/>
      <c r="G232" s="129"/>
      <c r="H232" s="122"/>
      <c r="I232" s="129"/>
      <c r="J232" s="122"/>
      <c r="K232" s="243"/>
      <c r="L232" s="243"/>
      <c r="M232" s="194">
        <v>1</v>
      </c>
      <c r="N232" s="246" t="s">
        <v>1185</v>
      </c>
      <c r="O232" s="246" t="s">
        <v>1040</v>
      </c>
      <c r="P232" s="246"/>
      <c r="Q232" s="246"/>
      <c r="R232" s="242"/>
      <c r="S232" s="242"/>
      <c r="T232" s="242"/>
      <c r="U232" s="242"/>
      <c r="V232" s="242"/>
      <c r="W232" s="243"/>
      <c r="X232" s="133"/>
      <c r="Y232" s="155" t="s">
        <v>1410</v>
      </c>
    </row>
    <row r="233" spans="1:25" ht="40.5" customHeight="1" x14ac:dyDescent="0.2">
      <c r="A233" s="120">
        <v>8</v>
      </c>
      <c r="B233" s="292" t="s">
        <v>811</v>
      </c>
      <c r="C233" s="288" t="s">
        <v>1000</v>
      </c>
      <c r="D233" s="284" t="s">
        <v>989</v>
      </c>
      <c r="E233" s="122"/>
      <c r="F233" s="122"/>
      <c r="G233" s="129"/>
      <c r="H233" s="122"/>
      <c r="I233" s="129"/>
      <c r="J233" s="122"/>
      <c r="K233" s="243"/>
      <c r="L233" s="243"/>
      <c r="M233" s="194">
        <v>1</v>
      </c>
      <c r="N233" s="246" t="s">
        <v>1185</v>
      </c>
      <c r="O233" s="246" t="s">
        <v>1040</v>
      </c>
      <c r="P233" s="246"/>
      <c r="Q233" s="246"/>
      <c r="R233" s="242"/>
      <c r="S233" s="242"/>
      <c r="T233" s="242"/>
      <c r="U233" s="242"/>
      <c r="V233" s="242"/>
      <c r="W233" s="243"/>
      <c r="X233" s="133"/>
      <c r="Y233" s="244" t="s">
        <v>1175</v>
      </c>
    </row>
    <row r="234" spans="1:25" ht="40.5" customHeight="1" x14ac:dyDescent="0.2">
      <c r="A234" s="120">
        <v>8</v>
      </c>
      <c r="B234" s="292" t="s">
        <v>813</v>
      </c>
      <c r="C234" s="245" t="s">
        <v>159</v>
      </c>
      <c r="D234" s="293"/>
      <c r="E234" s="122"/>
      <c r="F234" s="122"/>
      <c r="G234" s="129"/>
      <c r="H234" s="122"/>
      <c r="I234" s="129"/>
      <c r="J234" s="122"/>
      <c r="K234" s="243"/>
      <c r="L234" s="243"/>
      <c r="M234" s="194">
        <v>1</v>
      </c>
      <c r="N234" s="246" t="s">
        <v>1185</v>
      </c>
      <c r="O234" s="246" t="s">
        <v>1040</v>
      </c>
      <c r="P234" s="246"/>
      <c r="Q234" s="246"/>
      <c r="R234" s="242"/>
      <c r="S234" s="242"/>
      <c r="T234" s="242"/>
      <c r="U234" s="242"/>
      <c r="V234" s="242"/>
      <c r="W234" s="243"/>
      <c r="X234" s="133"/>
      <c r="Y234" s="244" t="s">
        <v>1172</v>
      </c>
    </row>
    <row r="235" spans="1:25" ht="21.95" customHeight="1" x14ac:dyDescent="0.2">
      <c r="A235" s="120">
        <v>8</v>
      </c>
      <c r="B235" s="218" t="s">
        <v>814</v>
      </c>
      <c r="C235" s="146" t="s">
        <v>815</v>
      </c>
      <c r="D235" s="146"/>
      <c r="E235" s="146"/>
      <c r="F235" s="146"/>
      <c r="G235" s="146"/>
      <c r="H235" s="146"/>
      <c r="I235" s="146"/>
      <c r="J235" s="146"/>
      <c r="K235" s="146"/>
      <c r="L235" s="146"/>
      <c r="M235" s="179"/>
      <c r="N235" s="146"/>
      <c r="O235" s="146"/>
      <c r="P235" s="146"/>
      <c r="Q235" s="146"/>
      <c r="R235" s="166"/>
      <c r="S235" s="166"/>
      <c r="T235" s="166"/>
      <c r="U235" s="166"/>
      <c r="V235" s="166"/>
      <c r="W235" s="151"/>
      <c r="X235" s="258"/>
      <c r="Y235" s="219"/>
    </row>
    <row r="236" spans="1:25" ht="36" customHeight="1" x14ac:dyDescent="0.2">
      <c r="A236" s="120">
        <v>8</v>
      </c>
      <c r="B236" s="292" t="s">
        <v>939</v>
      </c>
      <c r="C236" s="122" t="s">
        <v>161</v>
      </c>
      <c r="D236" s="284" t="s">
        <v>992</v>
      </c>
      <c r="E236" s="122"/>
      <c r="F236" s="122"/>
      <c r="G236" s="129"/>
      <c r="H236" s="122"/>
      <c r="I236" s="129"/>
      <c r="J236" s="122"/>
      <c r="K236" s="243"/>
      <c r="L236" s="243"/>
      <c r="M236" s="194">
        <v>1</v>
      </c>
      <c r="N236" s="246" t="s">
        <v>1185</v>
      </c>
      <c r="O236" s="246" t="s">
        <v>1040</v>
      </c>
      <c r="P236" s="246"/>
      <c r="Q236" s="246"/>
      <c r="R236" s="242"/>
      <c r="S236" s="242"/>
      <c r="T236" s="242"/>
      <c r="U236" s="242"/>
      <c r="V236" s="242"/>
      <c r="W236" s="243"/>
      <c r="X236" s="133"/>
      <c r="Y236" s="244" t="s">
        <v>1176</v>
      </c>
    </row>
    <row r="237" spans="1:25" ht="36" customHeight="1" x14ac:dyDescent="0.2">
      <c r="A237" s="120">
        <v>8</v>
      </c>
      <c r="B237" s="292" t="s">
        <v>939</v>
      </c>
      <c r="C237" s="122" t="s">
        <v>162</v>
      </c>
      <c r="D237" s="284" t="s">
        <v>1001</v>
      </c>
      <c r="E237" s="122"/>
      <c r="F237" s="122"/>
      <c r="G237" s="129"/>
      <c r="H237" s="122"/>
      <c r="I237" s="129"/>
      <c r="J237" s="122"/>
      <c r="K237" s="243"/>
      <c r="L237" s="243"/>
      <c r="M237" s="194">
        <v>1</v>
      </c>
      <c r="N237" s="246" t="s">
        <v>1185</v>
      </c>
      <c r="O237" s="246" t="s">
        <v>1040</v>
      </c>
      <c r="P237" s="246"/>
      <c r="Q237" s="246"/>
      <c r="R237" s="242"/>
      <c r="S237" s="242"/>
      <c r="T237" s="242"/>
      <c r="U237" s="242"/>
      <c r="V237" s="242"/>
      <c r="W237" s="243"/>
      <c r="X237" s="133"/>
      <c r="Y237" s="244" t="s">
        <v>1177</v>
      </c>
    </row>
    <row r="238" spans="1:25" ht="109.5" customHeight="1" x14ac:dyDescent="0.2">
      <c r="A238" s="120">
        <v>8</v>
      </c>
      <c r="B238" s="292" t="s">
        <v>939</v>
      </c>
      <c r="C238" s="122" t="s">
        <v>163</v>
      </c>
      <c r="D238" s="284" t="s">
        <v>919</v>
      </c>
      <c r="E238" s="122"/>
      <c r="F238" s="122"/>
      <c r="G238" s="129"/>
      <c r="H238" s="122"/>
      <c r="I238" s="129"/>
      <c r="J238" s="122"/>
      <c r="K238" s="243"/>
      <c r="L238" s="243"/>
      <c r="M238" s="194">
        <v>1</v>
      </c>
      <c r="N238" s="246" t="s">
        <v>1185</v>
      </c>
      <c r="O238" s="246" t="s">
        <v>1040</v>
      </c>
      <c r="P238" s="246"/>
      <c r="Q238" s="246"/>
      <c r="R238" s="242"/>
      <c r="S238" s="242"/>
      <c r="T238" s="242"/>
      <c r="U238" s="242"/>
      <c r="V238" s="242"/>
      <c r="W238" s="243"/>
      <c r="X238" s="133"/>
      <c r="Y238" s="155" t="s">
        <v>1411</v>
      </c>
    </row>
    <row r="239" spans="1:25" ht="57.75" customHeight="1" x14ac:dyDescent="0.2">
      <c r="A239" s="120">
        <v>8</v>
      </c>
      <c r="B239" s="292" t="s">
        <v>939</v>
      </c>
      <c r="C239" s="122" t="s">
        <v>164</v>
      </c>
      <c r="D239" s="284" t="s">
        <v>924</v>
      </c>
      <c r="E239" s="122"/>
      <c r="F239" s="122"/>
      <c r="G239" s="129"/>
      <c r="H239" s="122"/>
      <c r="I239" s="129"/>
      <c r="J239" s="122"/>
      <c r="K239" s="243"/>
      <c r="L239" s="243"/>
      <c r="M239" s="194">
        <v>1</v>
      </c>
      <c r="N239" s="246" t="s">
        <v>1185</v>
      </c>
      <c r="O239" s="246" t="s">
        <v>1040</v>
      </c>
      <c r="P239" s="246"/>
      <c r="Q239" s="246"/>
      <c r="R239" s="242"/>
      <c r="S239" s="242"/>
      <c r="T239" s="242"/>
      <c r="U239" s="242"/>
      <c r="V239" s="242"/>
      <c r="W239" s="243"/>
      <c r="X239" s="133"/>
      <c r="Y239" s="227" t="s">
        <v>1412</v>
      </c>
    </row>
    <row r="240" spans="1:25" ht="56.25" customHeight="1" x14ac:dyDescent="0.2">
      <c r="A240" s="120">
        <v>8</v>
      </c>
      <c r="B240" s="292" t="s">
        <v>939</v>
      </c>
      <c r="C240" s="122" t="s">
        <v>165</v>
      </c>
      <c r="D240" s="284" t="s">
        <v>932</v>
      </c>
      <c r="E240" s="122"/>
      <c r="F240" s="122"/>
      <c r="G240" s="129"/>
      <c r="H240" s="122"/>
      <c r="I240" s="129"/>
      <c r="J240" s="122"/>
      <c r="K240" s="243"/>
      <c r="L240" s="243"/>
      <c r="M240" s="194">
        <v>1</v>
      </c>
      <c r="N240" s="246" t="s">
        <v>1185</v>
      </c>
      <c r="O240" s="246" t="s">
        <v>1040</v>
      </c>
      <c r="P240" s="246"/>
      <c r="Q240" s="246"/>
      <c r="R240" s="242"/>
      <c r="S240" s="242"/>
      <c r="T240" s="242"/>
      <c r="U240" s="242"/>
      <c r="V240" s="242"/>
      <c r="W240" s="243"/>
      <c r="X240" s="133"/>
      <c r="Y240" s="227" t="s">
        <v>1178</v>
      </c>
    </row>
    <row r="241" spans="1:25" ht="69.75" customHeight="1" x14ac:dyDescent="0.2">
      <c r="A241" s="120">
        <v>8</v>
      </c>
      <c r="B241" s="292" t="s">
        <v>939</v>
      </c>
      <c r="C241" s="122" t="s">
        <v>166</v>
      </c>
      <c r="D241" s="284" t="s">
        <v>933</v>
      </c>
      <c r="E241" s="122"/>
      <c r="F241" s="122"/>
      <c r="G241" s="129"/>
      <c r="H241" s="122"/>
      <c r="I241" s="129"/>
      <c r="J241" s="122"/>
      <c r="K241" s="243"/>
      <c r="L241" s="243"/>
      <c r="M241" s="194">
        <v>1</v>
      </c>
      <c r="N241" s="246" t="s">
        <v>1185</v>
      </c>
      <c r="O241" s="246" t="s">
        <v>1040</v>
      </c>
      <c r="P241" s="246"/>
      <c r="Q241" s="246"/>
      <c r="R241" s="242"/>
      <c r="S241" s="242"/>
      <c r="T241" s="242"/>
      <c r="U241" s="242"/>
      <c r="V241" s="242"/>
      <c r="W241" s="243"/>
      <c r="X241" s="133"/>
      <c r="Y241" s="155" t="s">
        <v>1413</v>
      </c>
    </row>
    <row r="242" spans="1:25" ht="21.75" customHeight="1" x14ac:dyDescent="0.2">
      <c r="A242" s="120">
        <v>8</v>
      </c>
      <c r="B242" s="218" t="s">
        <v>816</v>
      </c>
      <c r="C242" s="146" t="s">
        <v>817</v>
      </c>
      <c r="D242" s="146"/>
      <c r="E242" s="146"/>
      <c r="F242" s="146"/>
      <c r="G242" s="146"/>
      <c r="H242" s="146"/>
      <c r="I242" s="146"/>
      <c r="J242" s="146"/>
      <c r="K242" s="146"/>
      <c r="L242" s="146"/>
      <c r="M242" s="179"/>
      <c r="N242" s="146"/>
      <c r="O242" s="146"/>
      <c r="P242" s="146"/>
      <c r="Q242" s="146"/>
      <c r="R242" s="166"/>
      <c r="S242" s="166"/>
      <c r="T242" s="166"/>
      <c r="U242" s="166"/>
      <c r="V242" s="166"/>
      <c r="W242" s="151"/>
      <c r="X242" s="258"/>
      <c r="Y242" s="219"/>
    </row>
    <row r="243" spans="1:25" ht="57.75" customHeight="1" x14ac:dyDescent="0.2">
      <c r="A243" s="120">
        <v>8</v>
      </c>
      <c r="B243" s="292" t="s">
        <v>940</v>
      </c>
      <c r="C243" s="122" t="s">
        <v>168</v>
      </c>
      <c r="D243" s="284" t="s">
        <v>993</v>
      </c>
      <c r="E243" s="122"/>
      <c r="F243" s="122"/>
      <c r="G243" s="129"/>
      <c r="H243" s="122"/>
      <c r="I243" s="173"/>
      <c r="J243" s="186"/>
      <c r="K243" s="243"/>
      <c r="L243" s="243"/>
      <c r="M243" s="194">
        <v>1</v>
      </c>
      <c r="N243" s="246" t="s">
        <v>1185</v>
      </c>
      <c r="O243" s="246" t="s">
        <v>1040</v>
      </c>
      <c r="P243" s="246"/>
      <c r="Q243" s="246"/>
      <c r="R243" s="242"/>
      <c r="S243" s="242"/>
      <c r="T243" s="242"/>
      <c r="U243" s="242"/>
      <c r="V243" s="242"/>
      <c r="W243" s="243"/>
      <c r="X243" s="133"/>
      <c r="Y243" s="155" t="s">
        <v>1172</v>
      </c>
    </row>
    <row r="244" spans="1:25" ht="65.25" customHeight="1" x14ac:dyDescent="0.2">
      <c r="A244" s="120">
        <v>8</v>
      </c>
      <c r="B244" s="292" t="s">
        <v>818</v>
      </c>
      <c r="C244" s="122" t="s">
        <v>169</v>
      </c>
      <c r="D244" s="284" t="s">
        <v>958</v>
      </c>
      <c r="E244" s="122"/>
      <c r="F244" s="122"/>
      <c r="G244" s="129"/>
      <c r="H244" s="122"/>
      <c r="I244" s="129"/>
      <c r="J244" s="122"/>
      <c r="K244" s="243"/>
      <c r="L244" s="243"/>
      <c r="M244" s="194">
        <v>1</v>
      </c>
      <c r="N244" s="246" t="s">
        <v>1185</v>
      </c>
      <c r="O244" s="246" t="s">
        <v>1040</v>
      </c>
      <c r="P244" s="246"/>
      <c r="Q244" s="246"/>
      <c r="R244" s="242"/>
      <c r="S244" s="242"/>
      <c r="T244" s="242"/>
      <c r="U244" s="242"/>
      <c r="V244" s="242"/>
      <c r="W244" s="243"/>
      <c r="X244" s="133"/>
      <c r="Y244" s="155" t="s">
        <v>1414</v>
      </c>
    </row>
    <row r="245" spans="1:25" ht="24.95" customHeight="1" x14ac:dyDescent="0.2">
      <c r="A245" s="120">
        <v>8</v>
      </c>
      <c r="B245" s="220" t="s">
        <v>807</v>
      </c>
      <c r="C245" s="203" t="s">
        <v>808</v>
      </c>
      <c r="D245" s="206"/>
      <c r="E245" s="202"/>
      <c r="F245" s="202"/>
      <c r="G245" s="202"/>
      <c r="H245" s="202"/>
      <c r="I245" s="202"/>
      <c r="J245" s="202"/>
      <c r="K245" s="202"/>
      <c r="L245" s="202"/>
      <c r="M245" s="201">
        <f>AVERAGE(M216:M244)</f>
        <v>1</v>
      </c>
      <c r="N245" s="205"/>
      <c r="O245" s="205"/>
      <c r="P245" s="205"/>
      <c r="Q245" s="205"/>
      <c r="R245" s="196"/>
      <c r="S245" s="196"/>
      <c r="T245" s="196"/>
      <c r="U245" s="196"/>
      <c r="V245" s="196"/>
      <c r="W245" s="202"/>
      <c r="X245" s="259"/>
      <c r="Y245" s="224"/>
    </row>
    <row r="246" spans="1:25" ht="12.75" x14ac:dyDescent="0.2">
      <c r="A246" s="120">
        <v>8</v>
      </c>
      <c r="B246" s="218" t="s">
        <v>819</v>
      </c>
      <c r="C246" s="146" t="s">
        <v>820</v>
      </c>
      <c r="D246" s="146"/>
      <c r="E246" s="146"/>
      <c r="F246" s="146"/>
      <c r="G246" s="146"/>
      <c r="H246" s="146"/>
      <c r="I246" s="146"/>
      <c r="J246" s="146"/>
      <c r="K246" s="146"/>
      <c r="L246" s="146"/>
      <c r="M246" s="179"/>
      <c r="N246" s="146"/>
      <c r="O246" s="146"/>
      <c r="P246" s="146"/>
      <c r="Q246" s="146"/>
      <c r="R246" s="166"/>
      <c r="S246" s="166"/>
      <c r="T246" s="166"/>
      <c r="U246" s="166"/>
      <c r="V246" s="166"/>
      <c r="W246" s="151"/>
      <c r="X246" s="258"/>
      <c r="Y246" s="219"/>
    </row>
    <row r="247" spans="1:25" ht="57" customHeight="1" x14ac:dyDescent="0.2">
      <c r="A247" s="120">
        <v>8</v>
      </c>
      <c r="B247" s="292" t="s">
        <v>821</v>
      </c>
      <c r="C247" s="122" t="s">
        <v>171</v>
      </c>
      <c r="D247" s="293" t="s">
        <v>992</v>
      </c>
      <c r="E247" s="122"/>
      <c r="F247" s="122"/>
      <c r="G247" s="129"/>
      <c r="H247" s="122"/>
      <c r="I247" s="129"/>
      <c r="J247" s="122"/>
      <c r="K247" s="243"/>
      <c r="L247" s="243"/>
      <c r="M247" s="194">
        <v>1</v>
      </c>
      <c r="N247" s="246" t="s">
        <v>1185</v>
      </c>
      <c r="O247" s="246" t="s">
        <v>1040</v>
      </c>
      <c r="P247" s="246"/>
      <c r="Q247" s="246"/>
      <c r="R247" s="242"/>
      <c r="S247" s="242"/>
      <c r="T247" s="242"/>
      <c r="U247" s="242"/>
      <c r="V247" s="242"/>
      <c r="W247" s="243"/>
      <c r="X247" s="133"/>
      <c r="Y247" s="155" t="s">
        <v>1172</v>
      </c>
    </row>
    <row r="248" spans="1:25" ht="120" customHeight="1" x14ac:dyDescent="0.2">
      <c r="A248" s="120">
        <v>8</v>
      </c>
      <c r="B248" s="292" t="s">
        <v>822</v>
      </c>
      <c r="C248" s="122" t="s">
        <v>172</v>
      </c>
      <c r="D248" s="293" t="s">
        <v>989</v>
      </c>
      <c r="E248" s="122"/>
      <c r="F248" s="122"/>
      <c r="G248" s="129"/>
      <c r="H248" s="122"/>
      <c r="I248" s="129"/>
      <c r="J248" s="122"/>
      <c r="K248" s="243"/>
      <c r="L248" s="243"/>
      <c r="M248" s="194">
        <v>1</v>
      </c>
      <c r="N248" s="246" t="s">
        <v>1185</v>
      </c>
      <c r="O248" s="246" t="s">
        <v>1040</v>
      </c>
      <c r="P248" s="246"/>
      <c r="Q248" s="246"/>
      <c r="R248" s="242"/>
      <c r="S248" s="242"/>
      <c r="T248" s="242"/>
      <c r="U248" s="242"/>
      <c r="V248" s="242"/>
      <c r="W248" s="243"/>
      <c r="X248" s="133"/>
      <c r="Y248" s="155" t="s">
        <v>1415</v>
      </c>
    </row>
    <row r="249" spans="1:25" ht="36" customHeight="1" x14ac:dyDescent="0.2">
      <c r="A249" s="120">
        <v>8</v>
      </c>
      <c r="B249" s="292" t="s">
        <v>823</v>
      </c>
      <c r="C249" s="122" t="s">
        <v>173</v>
      </c>
      <c r="D249" s="293" t="s">
        <v>941</v>
      </c>
      <c r="E249" s="122"/>
      <c r="F249" s="122"/>
      <c r="G249" s="129"/>
      <c r="H249" s="122"/>
      <c r="I249" s="129"/>
      <c r="J249" s="122"/>
      <c r="K249" s="243"/>
      <c r="L249" s="243"/>
      <c r="M249" s="194">
        <v>1</v>
      </c>
      <c r="N249" s="246" t="s">
        <v>1185</v>
      </c>
      <c r="O249" s="246" t="s">
        <v>1040</v>
      </c>
      <c r="P249" s="246"/>
      <c r="Q249" s="246"/>
      <c r="R249" s="242"/>
      <c r="S249" s="242"/>
      <c r="T249" s="242"/>
      <c r="U249" s="242"/>
      <c r="V249" s="242"/>
      <c r="W249" s="243"/>
      <c r="X249" s="133"/>
      <c r="Y249" s="155" t="s">
        <v>1179</v>
      </c>
    </row>
    <row r="250" spans="1:25" ht="89.25" x14ac:dyDescent="0.2">
      <c r="A250" s="120">
        <v>8</v>
      </c>
      <c r="B250" s="292" t="s">
        <v>824</v>
      </c>
      <c r="C250" s="122" t="s">
        <v>174</v>
      </c>
      <c r="D250" s="293" t="s">
        <v>919</v>
      </c>
      <c r="E250" s="122"/>
      <c r="F250" s="122"/>
      <c r="G250" s="129"/>
      <c r="H250" s="122"/>
      <c r="I250" s="129"/>
      <c r="J250" s="122"/>
      <c r="K250" s="243"/>
      <c r="L250" s="243"/>
      <c r="M250" s="194">
        <v>1</v>
      </c>
      <c r="N250" s="246" t="s">
        <v>1185</v>
      </c>
      <c r="O250" s="246" t="s">
        <v>1040</v>
      </c>
      <c r="P250" s="246"/>
      <c r="Q250" s="246"/>
      <c r="R250" s="242"/>
      <c r="S250" s="242"/>
      <c r="T250" s="242"/>
      <c r="U250" s="242"/>
      <c r="V250" s="242"/>
      <c r="W250" s="243"/>
      <c r="X250" s="133"/>
      <c r="Y250" s="155" t="s">
        <v>1172</v>
      </c>
    </row>
    <row r="251" spans="1:25" ht="24.95" customHeight="1" x14ac:dyDescent="0.2">
      <c r="A251" s="120">
        <v>8</v>
      </c>
      <c r="B251" s="220" t="s">
        <v>819</v>
      </c>
      <c r="C251" s="203" t="s">
        <v>820</v>
      </c>
      <c r="D251" s="204"/>
      <c r="E251" s="202"/>
      <c r="F251" s="202"/>
      <c r="G251" s="202"/>
      <c r="H251" s="202"/>
      <c r="I251" s="202"/>
      <c r="J251" s="202"/>
      <c r="K251" s="202"/>
      <c r="L251" s="202"/>
      <c r="M251" s="201">
        <f>AVERAGE(M247:M250)</f>
        <v>1</v>
      </c>
      <c r="N251" s="205"/>
      <c r="O251" s="205"/>
      <c r="P251" s="205"/>
      <c r="Q251" s="205"/>
      <c r="R251" s="196"/>
      <c r="S251" s="196"/>
      <c r="T251" s="196"/>
      <c r="U251" s="196"/>
      <c r="V251" s="196"/>
      <c r="W251" s="202"/>
      <c r="X251" s="259"/>
      <c r="Y251" s="224"/>
    </row>
    <row r="252" spans="1:25" ht="12.75" x14ac:dyDescent="0.2">
      <c r="A252" s="120">
        <v>8</v>
      </c>
      <c r="B252" s="218" t="s">
        <v>825</v>
      </c>
      <c r="C252" s="146" t="s">
        <v>826</v>
      </c>
      <c r="D252" s="146"/>
      <c r="E252" s="146"/>
      <c r="F252" s="146"/>
      <c r="G252" s="146"/>
      <c r="H252" s="146"/>
      <c r="I252" s="146"/>
      <c r="J252" s="146"/>
      <c r="K252" s="146"/>
      <c r="L252" s="146"/>
      <c r="M252" s="179"/>
      <c r="N252" s="146"/>
      <c r="O252" s="146"/>
      <c r="P252" s="146"/>
      <c r="Q252" s="146"/>
      <c r="R252" s="166"/>
      <c r="S252" s="166"/>
      <c r="T252" s="166"/>
      <c r="U252" s="166"/>
      <c r="V252" s="166"/>
      <c r="W252" s="151"/>
      <c r="X252" s="258"/>
      <c r="Y252" s="219"/>
    </row>
    <row r="253" spans="1:25" ht="165.75" x14ac:dyDescent="0.2">
      <c r="A253" s="120">
        <v>8</v>
      </c>
      <c r="B253" s="786" t="s">
        <v>378</v>
      </c>
      <c r="C253" s="784" t="s">
        <v>176</v>
      </c>
      <c r="D253" s="122" t="s">
        <v>378</v>
      </c>
      <c r="E253" s="245" t="s">
        <v>896</v>
      </c>
      <c r="F253" s="122"/>
      <c r="G253" s="129"/>
      <c r="H253" s="122"/>
      <c r="I253" s="129"/>
      <c r="J253" s="122"/>
      <c r="K253" s="246" t="s">
        <v>897</v>
      </c>
      <c r="L253" s="246"/>
      <c r="M253" s="249">
        <v>0.5</v>
      </c>
      <c r="N253" s="246" t="s">
        <v>1185</v>
      </c>
      <c r="O253" s="246" t="s">
        <v>1040</v>
      </c>
      <c r="P253" s="246"/>
      <c r="Q253" s="246"/>
      <c r="R253" s="242"/>
      <c r="S253" s="242"/>
      <c r="T253" s="242"/>
      <c r="U253" s="242"/>
      <c r="V253" s="242"/>
      <c r="W253" s="243"/>
      <c r="X253" s="133"/>
      <c r="Y253" s="155" t="s">
        <v>1180</v>
      </c>
    </row>
    <row r="254" spans="1:25" ht="204" x14ac:dyDescent="0.2">
      <c r="A254" s="120">
        <v>8</v>
      </c>
      <c r="B254" s="786"/>
      <c r="C254" s="784"/>
      <c r="D254" s="122"/>
      <c r="E254" s="245"/>
      <c r="F254" s="122"/>
      <c r="G254" s="129"/>
      <c r="H254" s="122"/>
      <c r="I254" s="129"/>
      <c r="J254" s="122"/>
      <c r="K254" s="246" t="s">
        <v>898</v>
      </c>
      <c r="L254" s="246" t="s">
        <v>1050</v>
      </c>
      <c r="M254" s="249">
        <v>0</v>
      </c>
      <c r="N254" s="243" t="s">
        <v>1511</v>
      </c>
      <c r="O254" s="246" t="s">
        <v>1041</v>
      </c>
      <c r="P254" s="246" t="s">
        <v>13</v>
      </c>
      <c r="Q254" s="246"/>
      <c r="R254" s="242">
        <v>43405</v>
      </c>
      <c r="S254" s="211">
        <v>43434</v>
      </c>
      <c r="T254" s="242"/>
      <c r="U254" s="242"/>
      <c r="V254" s="242"/>
      <c r="W254" s="243"/>
      <c r="X254" s="133" t="s">
        <v>1566</v>
      </c>
      <c r="Y254" s="244"/>
    </row>
    <row r="255" spans="1:25" ht="53.25" customHeight="1" x14ac:dyDescent="0.2">
      <c r="A255" s="120">
        <v>8</v>
      </c>
      <c r="B255" s="292" t="s">
        <v>378</v>
      </c>
      <c r="C255" s="122" t="s">
        <v>177</v>
      </c>
      <c r="D255" s="293" t="s">
        <v>1002</v>
      </c>
      <c r="E255" s="122"/>
      <c r="F255" s="122"/>
      <c r="G255" s="129"/>
      <c r="H255" s="122"/>
      <c r="I255" s="129"/>
      <c r="J255" s="122"/>
      <c r="K255" s="243"/>
      <c r="L255" s="243"/>
      <c r="M255" s="194">
        <v>1</v>
      </c>
      <c r="N255" s="246" t="s">
        <v>1185</v>
      </c>
      <c r="O255" s="246" t="s">
        <v>1040</v>
      </c>
      <c r="P255" s="246"/>
      <c r="Q255" s="246"/>
      <c r="R255" s="242"/>
      <c r="S255" s="242"/>
      <c r="T255" s="242"/>
      <c r="U255" s="242"/>
      <c r="V255" s="242"/>
      <c r="W255" s="243"/>
      <c r="X255" s="133"/>
      <c r="Y255" s="155" t="s">
        <v>1181</v>
      </c>
    </row>
    <row r="256" spans="1:25" ht="53.25" customHeight="1" x14ac:dyDescent="0.2">
      <c r="A256" s="120">
        <v>8</v>
      </c>
      <c r="B256" s="292" t="s">
        <v>378</v>
      </c>
      <c r="C256" s="122" t="s">
        <v>178</v>
      </c>
      <c r="D256" s="293" t="s">
        <v>988</v>
      </c>
      <c r="E256" s="122"/>
      <c r="F256" s="122"/>
      <c r="G256" s="129"/>
      <c r="H256" s="122"/>
      <c r="I256" s="129"/>
      <c r="J256" s="122"/>
      <c r="K256" s="243"/>
      <c r="L256" s="243"/>
      <c r="M256" s="194">
        <v>1</v>
      </c>
      <c r="N256" s="246" t="s">
        <v>1185</v>
      </c>
      <c r="O256" s="246" t="s">
        <v>1040</v>
      </c>
      <c r="P256" s="246"/>
      <c r="Q256" s="246"/>
      <c r="R256" s="242"/>
      <c r="S256" s="242"/>
      <c r="T256" s="242"/>
      <c r="U256" s="242"/>
      <c r="V256" s="242"/>
      <c r="W256" s="243"/>
      <c r="X256" s="133"/>
      <c r="Y256" s="155" t="s">
        <v>1181</v>
      </c>
    </row>
    <row r="257" spans="1:25" ht="89.25" x14ac:dyDescent="0.2">
      <c r="A257" s="120">
        <v>8</v>
      </c>
      <c r="B257" s="292" t="s">
        <v>827</v>
      </c>
      <c r="C257" s="122" t="s">
        <v>180</v>
      </c>
      <c r="D257" s="293" t="s">
        <v>379</v>
      </c>
      <c r="E257" s="245" t="s">
        <v>895</v>
      </c>
      <c r="F257" s="122"/>
      <c r="G257" s="129"/>
      <c r="H257" s="122"/>
      <c r="I257" s="129"/>
      <c r="J257" s="122"/>
      <c r="K257" s="243"/>
      <c r="L257" s="243"/>
      <c r="M257" s="194">
        <v>1</v>
      </c>
      <c r="N257" s="246" t="s">
        <v>1185</v>
      </c>
      <c r="O257" s="246" t="s">
        <v>1040</v>
      </c>
      <c r="P257" s="246"/>
      <c r="Q257" s="246"/>
      <c r="R257" s="242"/>
      <c r="S257" s="242"/>
      <c r="T257" s="242"/>
      <c r="U257" s="242"/>
      <c r="V257" s="242"/>
      <c r="W257" s="243"/>
      <c r="X257" s="133"/>
      <c r="Y257" s="155" t="s">
        <v>1416</v>
      </c>
    </row>
    <row r="258" spans="1:25" ht="24.95" customHeight="1" x14ac:dyDescent="0.2">
      <c r="A258" s="120">
        <v>8</v>
      </c>
      <c r="B258" s="220" t="s">
        <v>825</v>
      </c>
      <c r="C258" s="203" t="s">
        <v>826</v>
      </c>
      <c r="D258" s="204"/>
      <c r="E258" s="205"/>
      <c r="F258" s="202"/>
      <c r="G258" s="202"/>
      <c r="H258" s="202"/>
      <c r="I258" s="202"/>
      <c r="J258" s="202"/>
      <c r="K258" s="202"/>
      <c r="L258" s="202"/>
      <c r="M258" s="201">
        <f>AVERAGE(M252:M257)</f>
        <v>0.7</v>
      </c>
      <c r="N258" s="205"/>
      <c r="O258" s="205"/>
      <c r="P258" s="205"/>
      <c r="Q258" s="205"/>
      <c r="R258" s="196"/>
      <c r="S258" s="196"/>
      <c r="T258" s="196"/>
      <c r="U258" s="196"/>
      <c r="V258" s="196"/>
      <c r="W258" s="202"/>
      <c r="X258" s="259"/>
      <c r="Y258" s="224"/>
    </row>
    <row r="259" spans="1:25" ht="21.75" customHeight="1" x14ac:dyDescent="0.2">
      <c r="A259" s="120">
        <v>9</v>
      </c>
      <c r="B259" s="222">
        <v>9</v>
      </c>
      <c r="C259" s="144" t="s">
        <v>828</v>
      </c>
      <c r="D259" s="144"/>
      <c r="E259" s="144"/>
      <c r="F259" s="144"/>
      <c r="G259" s="144"/>
      <c r="H259" s="144"/>
      <c r="I259" s="144"/>
      <c r="J259" s="144"/>
      <c r="K259" s="144"/>
      <c r="L259" s="144"/>
      <c r="M259" s="183"/>
      <c r="N259" s="144"/>
      <c r="O259" s="144"/>
      <c r="P259" s="144"/>
      <c r="Q259" s="144"/>
      <c r="R259" s="167"/>
      <c r="S259" s="167"/>
      <c r="T259" s="167"/>
      <c r="U259" s="167"/>
      <c r="V259" s="167"/>
      <c r="W259" s="181"/>
      <c r="X259" s="261"/>
      <c r="Y259" s="223"/>
    </row>
    <row r="260" spans="1:25" ht="21.95" customHeight="1" x14ac:dyDescent="0.2">
      <c r="A260" s="120">
        <v>9</v>
      </c>
      <c r="B260" s="218" t="s">
        <v>829</v>
      </c>
      <c r="C260" s="146" t="s">
        <v>830</v>
      </c>
      <c r="D260" s="146"/>
      <c r="E260" s="146"/>
      <c r="F260" s="146"/>
      <c r="G260" s="146"/>
      <c r="H260" s="146"/>
      <c r="I260" s="146"/>
      <c r="J260" s="146"/>
      <c r="K260" s="146"/>
      <c r="L260" s="146"/>
      <c r="M260" s="179"/>
      <c r="N260" s="146"/>
      <c r="O260" s="146"/>
      <c r="P260" s="146"/>
      <c r="Q260" s="146"/>
      <c r="R260" s="166"/>
      <c r="S260" s="166"/>
      <c r="T260" s="166"/>
      <c r="U260" s="166"/>
      <c r="V260" s="166"/>
      <c r="W260" s="151"/>
      <c r="X260" s="258"/>
      <c r="Y260" s="219"/>
    </row>
    <row r="261" spans="1:25" ht="21.95" customHeight="1" x14ac:dyDescent="0.2">
      <c r="A261" s="120">
        <v>9</v>
      </c>
      <c r="B261" s="218" t="s">
        <v>831</v>
      </c>
      <c r="C261" s="146" t="s">
        <v>834</v>
      </c>
      <c r="D261" s="146"/>
      <c r="E261" s="146"/>
      <c r="F261" s="146"/>
      <c r="G261" s="146"/>
      <c r="H261" s="146"/>
      <c r="I261" s="146"/>
      <c r="J261" s="146"/>
      <c r="K261" s="146"/>
      <c r="L261" s="146"/>
      <c r="M261" s="179"/>
      <c r="N261" s="146"/>
      <c r="O261" s="146"/>
      <c r="P261" s="146"/>
      <c r="Q261" s="146"/>
      <c r="R261" s="166"/>
      <c r="S261" s="166"/>
      <c r="T261" s="166"/>
      <c r="U261" s="166"/>
      <c r="V261" s="166"/>
      <c r="W261" s="151"/>
      <c r="X261" s="258"/>
      <c r="Y261" s="219"/>
    </row>
    <row r="262" spans="1:25" ht="71.25" customHeight="1" x14ac:dyDescent="0.2">
      <c r="A262" s="120">
        <v>9</v>
      </c>
      <c r="B262" s="292" t="s">
        <v>831</v>
      </c>
      <c r="C262" s="122" t="s">
        <v>183</v>
      </c>
      <c r="D262" s="293" t="s">
        <v>941</v>
      </c>
      <c r="E262" s="122"/>
      <c r="F262" s="122"/>
      <c r="G262" s="129"/>
      <c r="H262" s="122"/>
      <c r="I262" s="129"/>
      <c r="J262" s="122"/>
      <c r="K262" s="246" t="s">
        <v>1117</v>
      </c>
      <c r="L262" s="243" t="s">
        <v>1124</v>
      </c>
      <c r="M262" s="249">
        <v>0.5</v>
      </c>
      <c r="N262" s="246" t="s">
        <v>1118</v>
      </c>
      <c r="O262" s="246" t="s">
        <v>1011</v>
      </c>
      <c r="P262" s="246" t="s">
        <v>13</v>
      </c>
      <c r="Q262" s="246"/>
      <c r="R262" s="242">
        <v>43313</v>
      </c>
      <c r="S262" s="242">
        <v>43465</v>
      </c>
      <c r="T262" s="242"/>
      <c r="U262" s="242"/>
      <c r="V262" s="242"/>
      <c r="W262" s="243"/>
      <c r="X262" s="298" t="s">
        <v>1568</v>
      </c>
      <c r="Y262" s="244"/>
    </row>
    <row r="263" spans="1:25" ht="76.5" customHeight="1" x14ac:dyDescent="0.2">
      <c r="A263" s="120">
        <v>9</v>
      </c>
      <c r="B263" s="292" t="s">
        <v>831</v>
      </c>
      <c r="C263" s="288" t="s">
        <v>184</v>
      </c>
      <c r="D263" s="293" t="s">
        <v>919</v>
      </c>
      <c r="E263" s="122"/>
      <c r="F263" s="122"/>
      <c r="G263" s="289"/>
      <c r="H263" s="288"/>
      <c r="I263" s="289" t="s">
        <v>274</v>
      </c>
      <c r="J263" s="288" t="s">
        <v>345</v>
      </c>
      <c r="K263" s="243"/>
      <c r="L263" s="243"/>
      <c r="M263" s="194">
        <v>1</v>
      </c>
      <c r="N263" s="246"/>
      <c r="O263" s="246" t="s">
        <v>1069</v>
      </c>
      <c r="P263" s="246"/>
      <c r="Q263" s="246"/>
      <c r="R263" s="242"/>
      <c r="S263" s="242"/>
      <c r="T263" s="242"/>
      <c r="U263" s="242"/>
      <c r="V263" s="242"/>
      <c r="W263" s="243"/>
      <c r="X263" s="133"/>
      <c r="Y263" s="244" t="s">
        <v>1336</v>
      </c>
    </row>
    <row r="264" spans="1:25" ht="40.5" customHeight="1" x14ac:dyDescent="0.2">
      <c r="A264" s="120">
        <v>9</v>
      </c>
      <c r="B264" s="292" t="s">
        <v>831</v>
      </c>
      <c r="C264" s="122" t="s">
        <v>185</v>
      </c>
      <c r="D264" s="293" t="s">
        <v>924</v>
      </c>
      <c r="E264" s="122"/>
      <c r="F264" s="122"/>
      <c r="G264" s="289"/>
      <c r="H264" s="288"/>
      <c r="I264" s="289"/>
      <c r="J264" s="288"/>
      <c r="K264" s="246" t="s">
        <v>1417</v>
      </c>
      <c r="L264" s="246" t="s">
        <v>1418</v>
      </c>
      <c r="M264" s="249">
        <v>0</v>
      </c>
      <c r="N264" s="246" t="s">
        <v>1500</v>
      </c>
      <c r="O264" s="246" t="s">
        <v>954</v>
      </c>
      <c r="P264" s="246"/>
      <c r="Q264" s="154" t="s">
        <v>13</v>
      </c>
      <c r="R264" s="242">
        <v>43405</v>
      </c>
      <c r="S264" s="242"/>
      <c r="T264" s="242"/>
      <c r="U264" s="242">
        <v>43524</v>
      </c>
      <c r="V264" s="242"/>
      <c r="W264" s="243"/>
      <c r="X264" s="133"/>
      <c r="Y264" s="244"/>
    </row>
    <row r="265" spans="1:25" ht="40.5" customHeight="1" x14ac:dyDescent="0.2">
      <c r="A265" s="120">
        <v>9</v>
      </c>
      <c r="B265" s="292" t="s">
        <v>831</v>
      </c>
      <c r="C265" s="122" t="s">
        <v>186</v>
      </c>
      <c r="D265" s="293" t="s">
        <v>932</v>
      </c>
      <c r="E265" s="122"/>
      <c r="F265" s="122"/>
      <c r="G265" s="289"/>
      <c r="H265" s="288"/>
      <c r="I265" s="289"/>
      <c r="J265" s="288"/>
      <c r="K265" s="243"/>
      <c r="L265" s="243"/>
      <c r="M265" s="194">
        <v>1</v>
      </c>
      <c r="N265" s="246" t="s">
        <v>1501</v>
      </c>
      <c r="O265" s="246" t="s">
        <v>1069</v>
      </c>
      <c r="P265" s="246"/>
      <c r="Q265" s="246"/>
      <c r="R265" s="242"/>
      <c r="S265" s="242"/>
      <c r="T265" s="242"/>
      <c r="U265" s="242"/>
      <c r="V265" s="242"/>
      <c r="W265" s="243"/>
      <c r="X265" s="133"/>
      <c r="Y265" s="155" t="s">
        <v>1377</v>
      </c>
    </row>
    <row r="266" spans="1:25" ht="140.25" x14ac:dyDescent="0.2">
      <c r="A266" s="120">
        <v>9</v>
      </c>
      <c r="B266" s="786" t="s">
        <v>831</v>
      </c>
      <c r="C266" s="782" t="s">
        <v>187</v>
      </c>
      <c r="D266" s="122" t="s">
        <v>993</v>
      </c>
      <c r="E266" s="122"/>
      <c r="F266" s="122"/>
      <c r="G266" s="289" t="s">
        <v>299</v>
      </c>
      <c r="H266" s="288" t="s">
        <v>385</v>
      </c>
      <c r="I266" s="289" t="s">
        <v>274</v>
      </c>
      <c r="J266" s="288" t="s">
        <v>386</v>
      </c>
      <c r="K266" s="243"/>
      <c r="L266" s="243"/>
      <c r="M266" s="296"/>
      <c r="N266" s="243" t="s">
        <v>864</v>
      </c>
      <c r="O266" s="246" t="s">
        <v>1033</v>
      </c>
      <c r="P266" s="246"/>
      <c r="Q266" s="246"/>
      <c r="R266" s="242"/>
      <c r="S266" s="242"/>
      <c r="T266" s="242"/>
      <c r="U266" s="242"/>
      <c r="V266" s="242"/>
      <c r="W266" s="243"/>
      <c r="X266" s="133"/>
      <c r="Y266" s="244"/>
    </row>
    <row r="267" spans="1:25" ht="63.75" x14ac:dyDescent="0.2">
      <c r="A267" s="120">
        <v>9</v>
      </c>
      <c r="B267" s="786"/>
      <c r="C267" s="784"/>
      <c r="D267" s="122"/>
      <c r="E267" s="122"/>
      <c r="F267" s="122"/>
      <c r="G267" s="289"/>
      <c r="H267" s="288"/>
      <c r="I267" s="289" t="s">
        <v>274</v>
      </c>
      <c r="J267" s="288" t="s">
        <v>387</v>
      </c>
      <c r="K267" s="243"/>
      <c r="L267" s="243"/>
      <c r="M267" s="296"/>
      <c r="N267" s="243" t="s">
        <v>864</v>
      </c>
      <c r="O267" s="246" t="s">
        <v>1033</v>
      </c>
      <c r="P267" s="246"/>
      <c r="Q267" s="246"/>
      <c r="R267" s="242"/>
      <c r="S267" s="242"/>
      <c r="T267" s="242"/>
      <c r="U267" s="242"/>
      <c r="V267" s="242"/>
      <c r="W267" s="243"/>
      <c r="X267" s="133"/>
      <c r="Y267" s="244"/>
    </row>
    <row r="268" spans="1:25" ht="51" x14ac:dyDescent="0.2">
      <c r="A268" s="120">
        <v>9</v>
      </c>
      <c r="B268" s="292" t="s">
        <v>831</v>
      </c>
      <c r="C268" s="122" t="s">
        <v>188</v>
      </c>
      <c r="D268" s="293" t="s">
        <v>958</v>
      </c>
      <c r="E268" s="122"/>
      <c r="F268" s="122"/>
      <c r="G268" s="289"/>
      <c r="H268" s="288"/>
      <c r="I268" s="289"/>
      <c r="J268" s="288"/>
      <c r="K268" s="243"/>
      <c r="L268" s="182"/>
      <c r="M268" s="194">
        <v>1</v>
      </c>
      <c r="N268" s="246" t="s">
        <v>1500</v>
      </c>
      <c r="O268" s="246" t="s">
        <v>954</v>
      </c>
      <c r="P268" s="246"/>
      <c r="Q268" s="246"/>
      <c r="R268" s="242"/>
      <c r="S268" s="242"/>
      <c r="T268" s="242"/>
      <c r="U268" s="242"/>
      <c r="V268" s="242"/>
      <c r="W268" s="243"/>
      <c r="X268" s="133"/>
      <c r="Y268" s="155" t="s">
        <v>1377</v>
      </c>
    </row>
    <row r="269" spans="1:25" ht="12.75" x14ac:dyDescent="0.2">
      <c r="A269" s="120">
        <v>9</v>
      </c>
      <c r="B269" s="218" t="s">
        <v>832</v>
      </c>
      <c r="C269" s="146" t="s">
        <v>1003</v>
      </c>
      <c r="D269" s="146"/>
      <c r="E269" s="146"/>
      <c r="F269" s="146"/>
      <c r="G269" s="146"/>
      <c r="H269" s="146"/>
      <c r="I269" s="146"/>
      <c r="J269" s="146"/>
      <c r="K269" s="146"/>
      <c r="L269" s="146"/>
      <c r="M269" s="179"/>
      <c r="N269" s="146"/>
      <c r="O269" s="146"/>
      <c r="P269" s="146"/>
      <c r="Q269" s="146"/>
      <c r="R269" s="166"/>
      <c r="S269" s="166"/>
      <c r="T269" s="166"/>
      <c r="U269" s="166"/>
      <c r="V269" s="166"/>
      <c r="W269" s="151"/>
      <c r="X269" s="258"/>
      <c r="Y269" s="219"/>
    </row>
    <row r="270" spans="1:25" ht="208.5" customHeight="1" x14ac:dyDescent="0.2">
      <c r="A270" s="120">
        <v>9</v>
      </c>
      <c r="B270" s="781" t="s">
        <v>943</v>
      </c>
      <c r="C270" s="776" t="s">
        <v>190</v>
      </c>
      <c r="D270" s="122" t="s">
        <v>1004</v>
      </c>
      <c r="E270" s="245" t="s">
        <v>646</v>
      </c>
      <c r="F270" s="122"/>
      <c r="G270" s="129" t="s">
        <v>336</v>
      </c>
      <c r="H270" s="122" t="s">
        <v>389</v>
      </c>
      <c r="I270" s="129" t="s">
        <v>249</v>
      </c>
      <c r="J270" s="122" t="s">
        <v>390</v>
      </c>
      <c r="K270" s="243" t="s">
        <v>648</v>
      </c>
      <c r="L270" s="246" t="s">
        <v>1119</v>
      </c>
      <c r="M270" s="249">
        <v>1</v>
      </c>
      <c r="N270" s="246" t="s">
        <v>1508</v>
      </c>
      <c r="O270" s="246" t="s">
        <v>1510</v>
      </c>
      <c r="P270" s="246" t="s">
        <v>13</v>
      </c>
      <c r="Q270" s="246"/>
      <c r="R270" s="242">
        <v>43405</v>
      </c>
      <c r="S270" s="242">
        <v>43434</v>
      </c>
      <c r="T270" s="242"/>
      <c r="U270" s="242"/>
      <c r="V270" s="246" t="s">
        <v>1470</v>
      </c>
      <c r="W270" s="246" t="s">
        <v>1565</v>
      </c>
      <c r="X270" s="133"/>
      <c r="Y270" s="244" t="s">
        <v>1143</v>
      </c>
    </row>
    <row r="271" spans="1:25" ht="74.25" customHeight="1" x14ac:dyDescent="0.2">
      <c r="A271" s="120">
        <v>9</v>
      </c>
      <c r="B271" s="781"/>
      <c r="C271" s="776"/>
      <c r="D271" s="122"/>
      <c r="E271" s="122"/>
      <c r="F271" s="122"/>
      <c r="G271" s="129" t="s">
        <v>336</v>
      </c>
      <c r="H271" s="122" t="s">
        <v>1133</v>
      </c>
      <c r="I271" s="129"/>
      <c r="J271" s="122"/>
      <c r="K271" s="282" t="s">
        <v>1253</v>
      </c>
      <c r="L271" s="243" t="s">
        <v>1254</v>
      </c>
      <c r="M271" s="249">
        <v>1</v>
      </c>
      <c r="N271" s="246" t="s">
        <v>865</v>
      </c>
      <c r="O271" s="246" t="s">
        <v>1014</v>
      </c>
      <c r="P271" s="246" t="s">
        <v>13</v>
      </c>
      <c r="Q271" s="246"/>
      <c r="R271" s="242">
        <v>43327</v>
      </c>
      <c r="S271" s="242">
        <v>43403</v>
      </c>
      <c r="T271" s="242"/>
      <c r="U271" s="242">
        <v>43464</v>
      </c>
      <c r="V271" s="246" t="s">
        <v>1497</v>
      </c>
      <c r="W271" s="243"/>
      <c r="X271" s="281" t="s">
        <v>1561</v>
      </c>
      <c r="Y271" s="240" t="s">
        <v>1434</v>
      </c>
    </row>
    <row r="272" spans="1:25" ht="89.25" customHeight="1" x14ac:dyDescent="0.2">
      <c r="A272" s="120">
        <v>9</v>
      </c>
      <c r="B272" s="781"/>
      <c r="C272" s="776"/>
      <c r="D272" s="122"/>
      <c r="E272" s="122"/>
      <c r="F272" s="122"/>
      <c r="G272" s="129"/>
      <c r="H272" s="122"/>
      <c r="I272" s="129" t="s">
        <v>249</v>
      </c>
      <c r="J272" s="122" t="s">
        <v>391</v>
      </c>
      <c r="K272" s="243" t="s">
        <v>1255</v>
      </c>
      <c r="L272" s="243" t="s">
        <v>1256</v>
      </c>
      <c r="M272" s="249">
        <v>0</v>
      </c>
      <c r="N272" s="246" t="s">
        <v>1100</v>
      </c>
      <c r="O272" s="246" t="s">
        <v>1014</v>
      </c>
      <c r="P272" s="246"/>
      <c r="Q272" s="154" t="s">
        <v>13</v>
      </c>
      <c r="R272" s="242">
        <v>43327</v>
      </c>
      <c r="S272" s="242"/>
      <c r="T272" s="242"/>
      <c r="U272" s="273">
        <v>43524</v>
      </c>
      <c r="V272" s="247" t="s">
        <v>1482</v>
      </c>
      <c r="W272" s="243"/>
      <c r="X272" s="281" t="s">
        <v>1562</v>
      </c>
      <c r="Y272" s="244"/>
    </row>
    <row r="273" spans="1:25" ht="63" customHeight="1" x14ac:dyDescent="0.2">
      <c r="A273" s="120">
        <v>9</v>
      </c>
      <c r="B273" s="781"/>
      <c r="C273" s="776"/>
      <c r="D273" s="122"/>
      <c r="E273" s="122"/>
      <c r="F273" s="122"/>
      <c r="G273" s="129"/>
      <c r="H273" s="122"/>
      <c r="I273" s="129" t="s">
        <v>246</v>
      </c>
      <c r="J273" s="122" t="s">
        <v>1260</v>
      </c>
      <c r="K273" s="246" t="s">
        <v>1311</v>
      </c>
      <c r="L273" s="246" t="s">
        <v>1257</v>
      </c>
      <c r="M273" s="249">
        <v>1</v>
      </c>
      <c r="N273" s="246" t="s">
        <v>1258</v>
      </c>
      <c r="O273" s="246" t="s">
        <v>1035</v>
      </c>
      <c r="P273" s="246"/>
      <c r="Q273" s="246"/>
      <c r="R273" s="242"/>
      <c r="S273" s="242"/>
      <c r="T273" s="242"/>
      <c r="U273" s="242"/>
      <c r="V273" s="243" t="s">
        <v>1259</v>
      </c>
      <c r="W273" s="243" t="s">
        <v>1259</v>
      </c>
      <c r="X273" s="133"/>
      <c r="Y273" s="244" t="s">
        <v>1563</v>
      </c>
    </row>
    <row r="274" spans="1:25" ht="48.75" customHeight="1" x14ac:dyDescent="0.2">
      <c r="A274" s="120">
        <v>9</v>
      </c>
      <c r="B274" s="781" t="s">
        <v>832</v>
      </c>
      <c r="C274" s="780" t="s">
        <v>191</v>
      </c>
      <c r="D274" s="122" t="s">
        <v>992</v>
      </c>
      <c r="E274" s="245" t="s">
        <v>642</v>
      </c>
      <c r="F274" s="122"/>
      <c r="G274" s="129"/>
      <c r="H274" s="122"/>
      <c r="I274" s="129"/>
      <c r="J274" s="122"/>
      <c r="K274" s="246" t="s">
        <v>1261</v>
      </c>
      <c r="L274" s="246" t="s">
        <v>1312</v>
      </c>
      <c r="M274" s="249">
        <v>1</v>
      </c>
      <c r="N274" s="246" t="s">
        <v>865</v>
      </c>
      <c r="O274" s="246" t="s">
        <v>1014</v>
      </c>
      <c r="P274" s="246"/>
      <c r="Q274" s="246"/>
      <c r="R274" s="242"/>
      <c r="S274" s="242"/>
      <c r="T274" s="242"/>
      <c r="U274" s="242"/>
      <c r="V274" s="246" t="s">
        <v>1419</v>
      </c>
      <c r="W274" s="246" t="s">
        <v>1419</v>
      </c>
      <c r="X274" s="141"/>
      <c r="Y274" s="238" t="s">
        <v>1459</v>
      </c>
    </row>
    <row r="275" spans="1:25" ht="101.25" customHeight="1" x14ac:dyDescent="0.2">
      <c r="A275" s="120">
        <v>9</v>
      </c>
      <c r="B275" s="781"/>
      <c r="C275" s="780"/>
      <c r="D275" s="122"/>
      <c r="E275" s="245"/>
      <c r="F275" s="122"/>
      <c r="G275" s="129"/>
      <c r="H275" s="122"/>
      <c r="I275" s="129" t="s">
        <v>249</v>
      </c>
      <c r="J275" s="122" t="s">
        <v>392</v>
      </c>
      <c r="K275" s="246" t="s">
        <v>1420</v>
      </c>
      <c r="L275" s="246" t="s">
        <v>1421</v>
      </c>
      <c r="M275" s="249">
        <v>1</v>
      </c>
      <c r="N275" s="246" t="s">
        <v>865</v>
      </c>
      <c r="O275" s="246" t="s">
        <v>1014</v>
      </c>
      <c r="P275" s="246"/>
      <c r="Q275" s="246"/>
      <c r="R275" s="242"/>
      <c r="S275" s="242"/>
      <c r="T275" s="242"/>
      <c r="U275" s="242"/>
      <c r="V275" s="243" t="s">
        <v>1262</v>
      </c>
      <c r="W275" s="243" t="s">
        <v>1262</v>
      </c>
      <c r="X275" s="133"/>
      <c r="Y275" s="155" t="s">
        <v>1422</v>
      </c>
    </row>
    <row r="276" spans="1:25" ht="90.75" customHeight="1" x14ac:dyDescent="0.2">
      <c r="A276" s="120">
        <v>9</v>
      </c>
      <c r="B276" s="781"/>
      <c r="C276" s="780"/>
      <c r="D276" s="122"/>
      <c r="E276" s="122"/>
      <c r="F276" s="122"/>
      <c r="G276" s="129"/>
      <c r="H276" s="122"/>
      <c r="I276" s="129" t="s">
        <v>245</v>
      </c>
      <c r="J276" s="122" t="s">
        <v>393</v>
      </c>
      <c r="K276" s="246"/>
      <c r="L276" s="246"/>
      <c r="M276" s="249">
        <v>1</v>
      </c>
      <c r="N276" s="246" t="s">
        <v>865</v>
      </c>
      <c r="O276" s="246" t="s">
        <v>1009</v>
      </c>
      <c r="P276" s="246"/>
      <c r="Q276" s="246"/>
      <c r="R276" s="242"/>
      <c r="S276" s="242"/>
      <c r="T276" s="242"/>
      <c r="U276" s="242"/>
      <c r="V276" s="246" t="s">
        <v>1498</v>
      </c>
      <c r="W276" s="246" t="s">
        <v>1263</v>
      </c>
      <c r="X276" s="141"/>
      <c r="Y276" s="244" t="s">
        <v>1469</v>
      </c>
    </row>
    <row r="277" spans="1:25" ht="60.75" customHeight="1" x14ac:dyDescent="0.2">
      <c r="A277" s="120">
        <v>9</v>
      </c>
      <c r="B277" s="781" t="s">
        <v>833</v>
      </c>
      <c r="C277" s="780" t="s">
        <v>944</v>
      </c>
      <c r="D277" s="293"/>
      <c r="E277" s="122"/>
      <c r="F277" s="122"/>
      <c r="G277" s="129"/>
      <c r="H277" s="122"/>
      <c r="I277" s="129" t="s">
        <v>249</v>
      </c>
      <c r="J277" s="245" t="s">
        <v>1132</v>
      </c>
      <c r="K277" s="246" t="s">
        <v>1264</v>
      </c>
      <c r="L277" s="246" t="s">
        <v>1265</v>
      </c>
      <c r="M277" s="249">
        <v>0.75</v>
      </c>
      <c r="N277" s="246" t="s">
        <v>1061</v>
      </c>
      <c r="O277" s="246" t="s">
        <v>1068</v>
      </c>
      <c r="P277" s="246"/>
      <c r="Q277" s="246"/>
      <c r="R277" s="242"/>
      <c r="S277" s="242"/>
      <c r="T277" s="242">
        <v>43466</v>
      </c>
      <c r="U277" s="242">
        <v>43647</v>
      </c>
      <c r="V277" s="246" t="s">
        <v>1266</v>
      </c>
      <c r="W277" s="243" t="s">
        <v>1266</v>
      </c>
      <c r="X277" s="133"/>
      <c r="Y277" s="155" t="s">
        <v>1564</v>
      </c>
    </row>
    <row r="278" spans="1:25" ht="60" customHeight="1" x14ac:dyDescent="0.2">
      <c r="A278" s="120">
        <v>9</v>
      </c>
      <c r="B278" s="781"/>
      <c r="C278" s="780"/>
      <c r="D278" s="293"/>
      <c r="E278" s="122"/>
      <c r="F278" s="122"/>
      <c r="G278" s="289"/>
      <c r="H278" s="288"/>
      <c r="I278" s="289" t="s">
        <v>383</v>
      </c>
      <c r="J278" s="288" t="s">
        <v>394</v>
      </c>
      <c r="K278" s="243"/>
      <c r="L278" s="243"/>
      <c r="M278" s="296"/>
      <c r="N278" s="243" t="s">
        <v>865</v>
      </c>
      <c r="O278" s="246" t="s">
        <v>1014</v>
      </c>
      <c r="P278" s="246"/>
      <c r="Q278" s="246"/>
      <c r="R278" s="242"/>
      <c r="S278" s="242"/>
      <c r="T278" s="242"/>
      <c r="U278" s="242"/>
      <c r="V278" s="243" t="s">
        <v>1267</v>
      </c>
      <c r="W278" s="267" t="s">
        <v>1267</v>
      </c>
      <c r="X278" s="133"/>
      <c r="Y278" s="244"/>
    </row>
    <row r="279" spans="1:25" ht="85.5" customHeight="1" x14ac:dyDescent="0.2">
      <c r="A279" s="120">
        <v>9</v>
      </c>
      <c r="B279" s="781"/>
      <c r="C279" s="780"/>
      <c r="D279" s="293"/>
      <c r="E279" s="122"/>
      <c r="F279" s="122"/>
      <c r="G279" s="129"/>
      <c r="H279" s="122"/>
      <c r="I279" s="129" t="s">
        <v>383</v>
      </c>
      <c r="J279" s="122" t="s">
        <v>395</v>
      </c>
      <c r="K279" s="243" t="s">
        <v>1215</v>
      </c>
      <c r="L279" s="243" t="s">
        <v>1216</v>
      </c>
      <c r="M279" s="194">
        <v>0.3</v>
      </c>
      <c r="N279" s="243" t="s">
        <v>872</v>
      </c>
      <c r="O279" s="246" t="s">
        <v>1014</v>
      </c>
      <c r="P279" s="246" t="s">
        <v>13</v>
      </c>
      <c r="Q279" s="246"/>
      <c r="R279" s="242">
        <v>43252</v>
      </c>
      <c r="S279" s="242">
        <v>43434</v>
      </c>
      <c r="T279" s="242"/>
      <c r="U279" s="242"/>
      <c r="V279" s="247" t="s">
        <v>1490</v>
      </c>
      <c r="W279" s="243"/>
      <c r="X279" s="133"/>
      <c r="Y279" s="155" t="s">
        <v>1499</v>
      </c>
    </row>
    <row r="280" spans="1:25" ht="48.75" customHeight="1" x14ac:dyDescent="0.2">
      <c r="A280" s="120">
        <v>9</v>
      </c>
      <c r="B280" s="781"/>
      <c r="C280" s="780"/>
      <c r="D280" s="293"/>
      <c r="E280" s="122"/>
      <c r="F280" s="122"/>
      <c r="G280" s="129"/>
      <c r="H280" s="122"/>
      <c r="I280" s="129" t="s">
        <v>243</v>
      </c>
      <c r="J280" s="122" t="s">
        <v>396</v>
      </c>
      <c r="K280" s="243" t="s">
        <v>899</v>
      </c>
      <c r="L280" s="246" t="s">
        <v>1386</v>
      </c>
      <c r="M280" s="249">
        <v>0.5</v>
      </c>
      <c r="N280" s="246" t="s">
        <v>1500</v>
      </c>
      <c r="O280" s="246" t="s">
        <v>954</v>
      </c>
      <c r="P280" s="246" t="s">
        <v>13</v>
      </c>
      <c r="Q280" s="154" t="s">
        <v>13</v>
      </c>
      <c r="R280" s="242">
        <v>43299</v>
      </c>
      <c r="S280" s="242">
        <v>43312</v>
      </c>
      <c r="T280" s="242">
        <v>43466</v>
      </c>
      <c r="U280" s="242">
        <v>43676</v>
      </c>
      <c r="V280" s="242"/>
      <c r="W280" s="243"/>
      <c r="X280" s="133"/>
      <c r="Y280" s="155" t="s">
        <v>1355</v>
      </c>
    </row>
    <row r="281" spans="1:25" ht="78.75" customHeight="1" x14ac:dyDescent="0.2">
      <c r="A281" s="120">
        <v>9</v>
      </c>
      <c r="B281" s="781"/>
      <c r="C281" s="780"/>
      <c r="D281" s="293"/>
      <c r="E281" s="122"/>
      <c r="F281" s="122"/>
      <c r="G281" s="129"/>
      <c r="H281" s="122"/>
      <c r="I281" s="129" t="s">
        <v>397</v>
      </c>
      <c r="J281" s="122" t="s">
        <v>398</v>
      </c>
      <c r="K281" s="246" t="s">
        <v>1067</v>
      </c>
      <c r="L281" s="246" t="s">
        <v>1051</v>
      </c>
      <c r="M281" s="249">
        <v>1</v>
      </c>
      <c r="N281" s="246" t="s">
        <v>1500</v>
      </c>
      <c r="O281" s="246" t="s">
        <v>954</v>
      </c>
      <c r="P281" s="246"/>
      <c r="Q281" s="154" t="s">
        <v>13</v>
      </c>
      <c r="R281" s="242">
        <v>43435</v>
      </c>
      <c r="S281" s="242"/>
      <c r="T281" s="242"/>
      <c r="U281" s="242">
        <v>43496</v>
      </c>
      <c r="V281" s="242"/>
      <c r="W281" s="243"/>
      <c r="X281" s="133"/>
      <c r="Y281" s="141" t="s">
        <v>1572</v>
      </c>
    </row>
    <row r="282" spans="1:25" ht="24.95" customHeight="1" x14ac:dyDescent="0.2">
      <c r="A282" s="120">
        <v>9</v>
      </c>
      <c r="B282" s="220" t="s">
        <v>829</v>
      </c>
      <c r="C282" s="203" t="s">
        <v>830</v>
      </c>
      <c r="D282" s="204"/>
      <c r="E282" s="202"/>
      <c r="F282" s="202"/>
      <c r="G282" s="202"/>
      <c r="H282" s="202"/>
      <c r="I282" s="202"/>
      <c r="J282" s="202"/>
      <c r="K282" s="205"/>
      <c r="L282" s="205"/>
      <c r="M282" s="201">
        <f>AVERAGE(M262:M281)</f>
        <v>0.75312500000000004</v>
      </c>
      <c r="N282" s="205"/>
      <c r="O282" s="205"/>
      <c r="P282" s="205"/>
      <c r="Q282" s="205"/>
      <c r="R282" s="196"/>
      <c r="S282" s="196"/>
      <c r="T282" s="196"/>
      <c r="U282" s="196"/>
      <c r="V282" s="196"/>
      <c r="W282" s="202"/>
      <c r="X282" s="259"/>
      <c r="Y282" s="221"/>
    </row>
    <row r="283" spans="1:25" ht="21.95" customHeight="1" x14ac:dyDescent="0.2">
      <c r="A283" s="120">
        <v>9</v>
      </c>
      <c r="B283" s="218" t="s">
        <v>835</v>
      </c>
      <c r="C283" s="146" t="s">
        <v>836</v>
      </c>
      <c r="D283" s="146"/>
      <c r="E283" s="146"/>
      <c r="F283" s="146"/>
      <c r="G283" s="146"/>
      <c r="H283" s="146"/>
      <c r="I283" s="146"/>
      <c r="J283" s="146"/>
      <c r="K283" s="146"/>
      <c r="L283" s="146"/>
      <c r="M283" s="179"/>
      <c r="N283" s="146"/>
      <c r="O283" s="146"/>
      <c r="P283" s="146"/>
      <c r="Q283" s="146"/>
      <c r="R283" s="166"/>
      <c r="S283" s="166"/>
      <c r="T283" s="166"/>
      <c r="U283" s="166"/>
      <c r="V283" s="166"/>
      <c r="W283" s="151"/>
      <c r="X283" s="258"/>
      <c r="Y283" s="219"/>
    </row>
    <row r="284" spans="1:25" ht="57" customHeight="1" x14ac:dyDescent="0.2">
      <c r="A284" s="120">
        <v>9</v>
      </c>
      <c r="B284" s="292" t="s">
        <v>837</v>
      </c>
      <c r="C284" s="122" t="s">
        <v>195</v>
      </c>
      <c r="D284" s="293" t="s">
        <v>399</v>
      </c>
      <c r="E284" s="122" t="s">
        <v>654</v>
      </c>
      <c r="F284" s="122"/>
      <c r="G284" s="129"/>
      <c r="H284" s="122"/>
      <c r="I284" s="129" t="s">
        <v>274</v>
      </c>
      <c r="J284" s="122" t="s">
        <v>400</v>
      </c>
      <c r="K284" s="243" t="s">
        <v>946</v>
      </c>
      <c r="L284" s="246" t="s">
        <v>1130</v>
      </c>
      <c r="M284" s="249">
        <v>0</v>
      </c>
      <c r="N284" s="246" t="s">
        <v>1509</v>
      </c>
      <c r="O284" s="246" t="s">
        <v>1070</v>
      </c>
      <c r="P284" s="246"/>
      <c r="Q284" s="154" t="s">
        <v>13</v>
      </c>
      <c r="R284" s="242"/>
      <c r="S284" s="242"/>
      <c r="T284" s="242">
        <v>43556</v>
      </c>
      <c r="U284" s="242">
        <v>43585</v>
      </c>
      <c r="V284" s="242"/>
      <c r="W284" s="243"/>
      <c r="X284" s="297" t="s">
        <v>1567</v>
      </c>
      <c r="Y284" s="244"/>
    </row>
    <row r="285" spans="1:25" ht="46.5" customHeight="1" x14ac:dyDescent="0.2">
      <c r="A285" s="120">
        <v>9</v>
      </c>
      <c r="B285" s="292" t="s">
        <v>838</v>
      </c>
      <c r="C285" s="245" t="s">
        <v>196</v>
      </c>
      <c r="D285" s="293" t="s">
        <v>342</v>
      </c>
      <c r="E285" s="122"/>
      <c r="F285" s="122"/>
      <c r="G285" s="289"/>
      <c r="H285" s="288"/>
      <c r="I285" s="289"/>
      <c r="J285" s="288"/>
      <c r="K285" s="243"/>
      <c r="L285" s="243"/>
      <c r="M285" s="249">
        <v>0</v>
      </c>
      <c r="N285" s="243" t="s">
        <v>864</v>
      </c>
      <c r="O285" s="246" t="s">
        <v>1033</v>
      </c>
      <c r="P285" s="246"/>
      <c r="Q285" s="246"/>
      <c r="R285" s="242"/>
      <c r="S285" s="242"/>
      <c r="T285" s="242"/>
      <c r="U285" s="242"/>
      <c r="V285" s="242"/>
      <c r="W285" s="243"/>
      <c r="X285" s="133"/>
      <c r="Y285" s="244"/>
    </row>
    <row r="286" spans="1:25" ht="46.5" customHeight="1" x14ac:dyDescent="0.2">
      <c r="A286" s="120">
        <v>9</v>
      </c>
      <c r="B286" s="292" t="s">
        <v>838</v>
      </c>
      <c r="C286" s="122" t="s">
        <v>197</v>
      </c>
      <c r="D286" s="293" t="s">
        <v>401</v>
      </c>
      <c r="E286" s="122"/>
      <c r="F286" s="122"/>
      <c r="G286" s="289"/>
      <c r="H286" s="288"/>
      <c r="I286" s="289"/>
      <c r="J286" s="288"/>
      <c r="K286" s="243"/>
      <c r="L286" s="243"/>
      <c r="M286" s="249">
        <v>0</v>
      </c>
      <c r="N286" s="243" t="s">
        <v>864</v>
      </c>
      <c r="O286" s="246" t="s">
        <v>1033</v>
      </c>
      <c r="P286" s="246"/>
      <c r="Q286" s="246"/>
      <c r="R286" s="242"/>
      <c r="S286" s="242"/>
      <c r="T286" s="242"/>
      <c r="U286" s="242"/>
      <c r="V286" s="242"/>
      <c r="W286" s="243"/>
      <c r="X286" s="133"/>
      <c r="Y286" s="244"/>
    </row>
    <row r="287" spans="1:25" ht="46.5" customHeight="1" x14ac:dyDescent="0.2">
      <c r="A287" s="120">
        <v>9</v>
      </c>
      <c r="B287" s="292" t="s">
        <v>838</v>
      </c>
      <c r="C287" s="122" t="s">
        <v>198</v>
      </c>
      <c r="D287" s="293" t="s">
        <v>402</v>
      </c>
      <c r="E287" s="122"/>
      <c r="F287" s="122"/>
      <c r="G287" s="289"/>
      <c r="H287" s="288"/>
      <c r="I287" s="289"/>
      <c r="J287" s="288"/>
      <c r="K287" s="243"/>
      <c r="L287" s="243"/>
      <c r="M287" s="249">
        <v>0</v>
      </c>
      <c r="N287" s="243" t="s">
        <v>864</v>
      </c>
      <c r="O287" s="246" t="s">
        <v>1033</v>
      </c>
      <c r="P287" s="246"/>
      <c r="Q287" s="246"/>
      <c r="R287" s="242"/>
      <c r="S287" s="242"/>
      <c r="T287" s="242"/>
      <c r="U287" s="242"/>
      <c r="V287" s="242"/>
      <c r="W287" s="243"/>
      <c r="X287" s="133"/>
      <c r="Y287" s="244"/>
    </row>
    <row r="288" spans="1:25" ht="46.5" customHeight="1" x14ac:dyDescent="0.2">
      <c r="A288" s="120">
        <v>9</v>
      </c>
      <c r="B288" s="292" t="s">
        <v>838</v>
      </c>
      <c r="C288" s="122" t="s">
        <v>199</v>
      </c>
      <c r="D288" s="293" t="s">
        <v>403</v>
      </c>
      <c r="E288" s="122"/>
      <c r="F288" s="122"/>
      <c r="G288" s="289"/>
      <c r="H288" s="288"/>
      <c r="I288" s="289"/>
      <c r="J288" s="288"/>
      <c r="K288" s="243"/>
      <c r="L288" s="243"/>
      <c r="M288" s="249">
        <v>0</v>
      </c>
      <c r="N288" s="243" t="s">
        <v>864</v>
      </c>
      <c r="O288" s="246" t="s">
        <v>1033</v>
      </c>
      <c r="P288" s="246"/>
      <c r="Q288" s="246"/>
      <c r="R288" s="242"/>
      <c r="S288" s="242"/>
      <c r="T288" s="242"/>
      <c r="U288" s="242"/>
      <c r="V288" s="242"/>
      <c r="W288" s="243"/>
      <c r="X288" s="133"/>
      <c r="Y288" s="244"/>
    </row>
    <row r="289" spans="1:25" ht="46.5" customHeight="1" x14ac:dyDescent="0.2">
      <c r="A289" s="120">
        <v>9</v>
      </c>
      <c r="B289" s="292" t="s">
        <v>838</v>
      </c>
      <c r="C289" s="122" t="s">
        <v>200</v>
      </c>
      <c r="D289" s="293" t="s">
        <v>404</v>
      </c>
      <c r="E289" s="122"/>
      <c r="F289" s="122"/>
      <c r="G289" s="289"/>
      <c r="H289" s="288"/>
      <c r="I289" s="289"/>
      <c r="J289" s="288"/>
      <c r="K289" s="243"/>
      <c r="L289" s="243"/>
      <c r="M289" s="249">
        <v>0</v>
      </c>
      <c r="N289" s="243" t="s">
        <v>864</v>
      </c>
      <c r="O289" s="246" t="s">
        <v>1033</v>
      </c>
      <c r="P289" s="246"/>
      <c r="Q289" s="246"/>
      <c r="R289" s="242"/>
      <c r="S289" s="242"/>
      <c r="T289" s="242"/>
      <c r="U289" s="242"/>
      <c r="V289" s="242"/>
      <c r="W289" s="243"/>
      <c r="X289" s="133"/>
      <c r="Y289" s="244"/>
    </row>
    <row r="290" spans="1:25" ht="46.5" customHeight="1" x14ac:dyDescent="0.2">
      <c r="A290" s="120">
        <v>9</v>
      </c>
      <c r="B290" s="292" t="s">
        <v>838</v>
      </c>
      <c r="C290" s="122" t="s">
        <v>201</v>
      </c>
      <c r="D290" s="293" t="s">
        <v>405</v>
      </c>
      <c r="E290" s="122"/>
      <c r="F290" s="122"/>
      <c r="G290" s="289"/>
      <c r="H290" s="288"/>
      <c r="I290" s="289"/>
      <c r="J290" s="288"/>
      <c r="K290" s="243"/>
      <c r="L290" s="243"/>
      <c r="M290" s="249">
        <v>0</v>
      </c>
      <c r="N290" s="243" t="s">
        <v>864</v>
      </c>
      <c r="O290" s="246" t="s">
        <v>1033</v>
      </c>
      <c r="P290" s="246"/>
      <c r="Q290" s="246"/>
      <c r="R290" s="242"/>
      <c r="S290" s="242"/>
      <c r="T290" s="242"/>
      <c r="U290" s="242"/>
      <c r="V290" s="242"/>
      <c r="W290" s="243"/>
      <c r="X290" s="133"/>
      <c r="Y290" s="244"/>
    </row>
    <row r="291" spans="1:25" ht="46.5" customHeight="1" x14ac:dyDescent="0.2">
      <c r="A291" s="120">
        <v>9</v>
      </c>
      <c r="B291" s="292" t="s">
        <v>838</v>
      </c>
      <c r="C291" s="122" t="s">
        <v>202</v>
      </c>
      <c r="D291" s="293" t="s">
        <v>406</v>
      </c>
      <c r="E291" s="122"/>
      <c r="F291" s="122"/>
      <c r="G291" s="289"/>
      <c r="H291" s="288"/>
      <c r="I291" s="289"/>
      <c r="J291" s="288"/>
      <c r="K291" s="243"/>
      <c r="L291" s="243"/>
      <c r="M291" s="249">
        <v>0</v>
      </c>
      <c r="N291" s="243" t="s">
        <v>864</v>
      </c>
      <c r="O291" s="246" t="s">
        <v>1033</v>
      </c>
      <c r="P291" s="246"/>
      <c r="Q291" s="246"/>
      <c r="R291" s="242"/>
      <c r="S291" s="242"/>
      <c r="T291" s="242"/>
      <c r="U291" s="242"/>
      <c r="V291" s="242"/>
      <c r="W291" s="243"/>
      <c r="X291" s="133"/>
      <c r="Y291" s="244"/>
    </row>
    <row r="292" spans="1:25" ht="24.95" customHeight="1" x14ac:dyDescent="0.2">
      <c r="A292" s="120">
        <v>9</v>
      </c>
      <c r="B292" s="220" t="s">
        <v>835</v>
      </c>
      <c r="C292" s="203" t="s">
        <v>836</v>
      </c>
      <c r="D292" s="204"/>
      <c r="E292" s="202"/>
      <c r="F292" s="202"/>
      <c r="G292" s="207"/>
      <c r="H292" s="207"/>
      <c r="I292" s="207"/>
      <c r="J292" s="207"/>
      <c r="K292" s="202"/>
      <c r="L292" s="202"/>
      <c r="M292" s="201">
        <f>AVERAGE(M284:M291)</f>
        <v>0</v>
      </c>
      <c r="N292" s="202"/>
      <c r="O292" s="205"/>
      <c r="P292" s="205"/>
      <c r="Q292" s="205"/>
      <c r="R292" s="196"/>
      <c r="S292" s="196"/>
      <c r="T292" s="196"/>
      <c r="U292" s="196"/>
      <c r="V292" s="196"/>
      <c r="W292" s="202"/>
      <c r="X292" s="259"/>
      <c r="Y292" s="221"/>
    </row>
    <row r="293" spans="1:25" ht="21.95" customHeight="1" x14ac:dyDescent="0.2">
      <c r="A293" s="120">
        <v>9</v>
      </c>
      <c r="B293" s="218" t="s">
        <v>839</v>
      </c>
      <c r="C293" s="146" t="s">
        <v>840</v>
      </c>
      <c r="D293" s="146"/>
      <c r="E293" s="146"/>
      <c r="F293" s="146"/>
      <c r="G293" s="146"/>
      <c r="H293" s="146"/>
      <c r="I293" s="146"/>
      <c r="J293" s="146"/>
      <c r="K293" s="146"/>
      <c r="L293" s="146"/>
      <c r="M293" s="179"/>
      <c r="N293" s="146"/>
      <c r="O293" s="146"/>
      <c r="P293" s="146"/>
      <c r="Q293" s="146"/>
      <c r="R293" s="166"/>
      <c r="S293" s="166"/>
      <c r="T293" s="166"/>
      <c r="U293" s="166"/>
      <c r="V293" s="166"/>
      <c r="W293" s="151"/>
      <c r="X293" s="258"/>
      <c r="Y293" s="219"/>
    </row>
    <row r="294" spans="1:25" ht="69" customHeight="1" x14ac:dyDescent="0.2">
      <c r="A294" s="120">
        <v>9</v>
      </c>
      <c r="B294" s="292" t="s">
        <v>841</v>
      </c>
      <c r="C294" s="245" t="s">
        <v>204</v>
      </c>
      <c r="D294" s="293"/>
      <c r="E294" s="122"/>
      <c r="F294" s="122"/>
      <c r="G294" s="129"/>
      <c r="H294" s="122"/>
      <c r="I294" s="129"/>
      <c r="J294" s="122"/>
      <c r="K294" s="243" t="s">
        <v>1120</v>
      </c>
      <c r="L294" s="246" t="s">
        <v>1386</v>
      </c>
      <c r="M294" s="249">
        <v>0.5</v>
      </c>
      <c r="N294" s="246" t="s">
        <v>1500</v>
      </c>
      <c r="O294" s="246" t="s">
        <v>954</v>
      </c>
      <c r="P294" s="246" t="s">
        <v>13</v>
      </c>
      <c r="Q294" s="154" t="s">
        <v>13</v>
      </c>
      <c r="R294" s="242">
        <v>43299</v>
      </c>
      <c r="S294" s="242">
        <v>43312</v>
      </c>
      <c r="T294" s="242">
        <v>43466</v>
      </c>
      <c r="U294" s="242">
        <v>43676</v>
      </c>
      <c r="V294" s="242"/>
      <c r="W294" s="243"/>
      <c r="X294" s="133"/>
      <c r="Y294" s="155" t="s">
        <v>1355</v>
      </c>
    </row>
    <row r="295" spans="1:25" ht="21.95" customHeight="1" x14ac:dyDescent="0.2">
      <c r="A295" s="120">
        <v>9</v>
      </c>
      <c r="B295" s="218" t="s">
        <v>842</v>
      </c>
      <c r="C295" s="146" t="s">
        <v>1005</v>
      </c>
      <c r="D295" s="146"/>
      <c r="E295" s="146"/>
      <c r="F295" s="146"/>
      <c r="G295" s="146"/>
      <c r="H295" s="146"/>
      <c r="I295" s="146"/>
      <c r="J295" s="146"/>
      <c r="K295" s="146"/>
      <c r="L295" s="146"/>
      <c r="M295" s="179"/>
      <c r="N295" s="146"/>
      <c r="O295" s="146"/>
      <c r="P295" s="146"/>
      <c r="Q295" s="146"/>
      <c r="R295" s="166"/>
      <c r="S295" s="166"/>
      <c r="T295" s="166"/>
      <c r="U295" s="166"/>
      <c r="V295" s="166"/>
      <c r="W295" s="151"/>
      <c r="X295" s="258"/>
      <c r="Y295" s="219"/>
    </row>
    <row r="296" spans="1:25" ht="51" customHeight="1" x14ac:dyDescent="0.2">
      <c r="A296" s="120">
        <v>9</v>
      </c>
      <c r="B296" s="292" t="s">
        <v>945</v>
      </c>
      <c r="C296" s="122" t="s">
        <v>206</v>
      </c>
      <c r="D296" s="293" t="s">
        <v>247</v>
      </c>
      <c r="E296" s="122"/>
      <c r="F296" s="122"/>
      <c r="G296" s="289"/>
      <c r="H296" s="288"/>
      <c r="I296" s="289"/>
      <c r="J296" s="288"/>
      <c r="K296" s="243"/>
      <c r="L296" s="243"/>
      <c r="M296" s="194">
        <v>1</v>
      </c>
      <c r="N296" s="246" t="s">
        <v>1500</v>
      </c>
      <c r="O296" s="246" t="s">
        <v>954</v>
      </c>
      <c r="P296" s="246"/>
      <c r="Q296" s="246"/>
      <c r="R296" s="242"/>
      <c r="S296" s="242"/>
      <c r="T296" s="242"/>
      <c r="U296" s="242"/>
      <c r="V296" s="242"/>
      <c r="W296" s="243"/>
      <c r="X296" s="133"/>
      <c r="Y296" s="155" t="s">
        <v>1423</v>
      </c>
    </row>
    <row r="297" spans="1:25" ht="51" customHeight="1" x14ac:dyDescent="0.2">
      <c r="A297" s="120">
        <v>9</v>
      </c>
      <c r="B297" s="292" t="s">
        <v>945</v>
      </c>
      <c r="C297" s="122" t="s">
        <v>207</v>
      </c>
      <c r="D297" s="293" t="s">
        <v>254</v>
      </c>
      <c r="E297" s="122"/>
      <c r="F297" s="122"/>
      <c r="G297" s="289"/>
      <c r="H297" s="288"/>
      <c r="I297" s="289"/>
      <c r="J297" s="288"/>
      <c r="K297" s="243"/>
      <c r="L297" s="243"/>
      <c r="M297" s="194">
        <v>1</v>
      </c>
      <c r="N297" s="246" t="s">
        <v>1500</v>
      </c>
      <c r="O297" s="246" t="s">
        <v>1038</v>
      </c>
      <c r="P297" s="246"/>
      <c r="Q297" s="246"/>
      <c r="R297" s="242"/>
      <c r="S297" s="242"/>
      <c r="T297" s="242"/>
      <c r="U297" s="242"/>
      <c r="V297" s="242"/>
      <c r="W297" s="243"/>
      <c r="X297" s="133"/>
      <c r="Y297" s="244" t="s">
        <v>1337</v>
      </c>
    </row>
    <row r="298" spans="1:25" ht="111.75" customHeight="1" x14ac:dyDescent="0.2">
      <c r="A298" s="120">
        <v>9</v>
      </c>
      <c r="B298" s="786" t="s">
        <v>945</v>
      </c>
      <c r="C298" s="780" t="s">
        <v>1062</v>
      </c>
      <c r="D298" s="245" t="s">
        <v>356</v>
      </c>
      <c r="E298" s="122"/>
      <c r="F298" s="122"/>
      <c r="G298" s="129"/>
      <c r="H298" s="122"/>
      <c r="I298" s="129" t="s">
        <v>279</v>
      </c>
      <c r="J298" s="122" t="s">
        <v>408</v>
      </c>
      <c r="K298" s="243" t="s">
        <v>1215</v>
      </c>
      <c r="L298" s="243" t="s">
        <v>1216</v>
      </c>
      <c r="M298" s="194">
        <v>0.3</v>
      </c>
      <c r="N298" s="246" t="s">
        <v>872</v>
      </c>
      <c r="O298" s="246" t="s">
        <v>1014</v>
      </c>
      <c r="P298" s="246" t="s">
        <v>13</v>
      </c>
      <c r="Q298" s="246"/>
      <c r="R298" s="242">
        <v>43252</v>
      </c>
      <c r="S298" s="242">
        <v>43434</v>
      </c>
      <c r="T298" s="242"/>
      <c r="U298" s="242"/>
      <c r="V298" s="243" t="s">
        <v>1490</v>
      </c>
      <c r="W298" s="243"/>
      <c r="X298" s="133"/>
      <c r="Y298" s="155" t="s">
        <v>1499</v>
      </c>
    </row>
    <row r="299" spans="1:25" ht="111.75" customHeight="1" x14ac:dyDescent="0.2">
      <c r="A299" s="120">
        <v>9</v>
      </c>
      <c r="B299" s="786"/>
      <c r="C299" s="776"/>
      <c r="D299" s="245"/>
      <c r="E299" s="122"/>
      <c r="F299" s="122"/>
      <c r="G299" s="289"/>
      <c r="H299" s="288"/>
      <c r="I299" s="289" t="s">
        <v>274</v>
      </c>
      <c r="J299" s="288" t="s">
        <v>409</v>
      </c>
      <c r="K299" s="243"/>
      <c r="L299" s="246" t="s">
        <v>1386</v>
      </c>
      <c r="M299" s="194">
        <v>0.5</v>
      </c>
      <c r="N299" s="246" t="s">
        <v>1501</v>
      </c>
      <c r="O299" s="246" t="s">
        <v>1069</v>
      </c>
      <c r="P299" s="246"/>
      <c r="Q299" s="154" t="s">
        <v>13</v>
      </c>
      <c r="R299" s="242"/>
      <c r="S299" s="242"/>
      <c r="T299" s="242">
        <v>43466</v>
      </c>
      <c r="U299" s="242">
        <v>43676</v>
      </c>
      <c r="V299" s="242"/>
      <c r="W299" s="243"/>
      <c r="X299" s="133"/>
      <c r="Y299" s="155" t="s">
        <v>1424</v>
      </c>
    </row>
    <row r="300" spans="1:25" ht="51" customHeight="1" x14ac:dyDescent="0.2">
      <c r="A300" s="120">
        <v>9</v>
      </c>
      <c r="B300" s="292" t="s">
        <v>945</v>
      </c>
      <c r="C300" s="122" t="s">
        <v>209</v>
      </c>
      <c r="D300" s="293" t="s">
        <v>370</v>
      </c>
      <c r="E300" s="122"/>
      <c r="F300" s="122"/>
      <c r="G300" s="289"/>
      <c r="H300" s="288"/>
      <c r="I300" s="289"/>
      <c r="J300" s="288"/>
      <c r="K300" s="243"/>
      <c r="L300" s="246" t="s">
        <v>1386</v>
      </c>
      <c r="M300" s="194">
        <v>0.5</v>
      </c>
      <c r="N300" s="246" t="s">
        <v>1500</v>
      </c>
      <c r="O300" s="246" t="s">
        <v>1038</v>
      </c>
      <c r="P300" s="246"/>
      <c r="Q300" s="154" t="s">
        <v>13</v>
      </c>
      <c r="R300" s="242"/>
      <c r="S300" s="242"/>
      <c r="T300" s="242">
        <v>43466</v>
      </c>
      <c r="U300" s="242">
        <v>43676</v>
      </c>
      <c r="V300" s="242"/>
      <c r="W300" s="243"/>
      <c r="X300" s="133"/>
      <c r="Y300" s="155" t="s">
        <v>1377</v>
      </c>
    </row>
    <row r="301" spans="1:25" ht="51" customHeight="1" x14ac:dyDescent="0.2">
      <c r="A301" s="120">
        <v>9</v>
      </c>
      <c r="B301" s="292" t="s">
        <v>945</v>
      </c>
      <c r="C301" s="122" t="s">
        <v>210</v>
      </c>
      <c r="D301" s="293" t="s">
        <v>410</v>
      </c>
      <c r="E301" s="122"/>
      <c r="F301" s="122"/>
      <c r="G301" s="289"/>
      <c r="H301" s="288"/>
      <c r="I301" s="289"/>
      <c r="J301" s="288"/>
      <c r="K301" s="243"/>
      <c r="L301" s="246" t="s">
        <v>1386</v>
      </c>
      <c r="M301" s="194">
        <v>0.5</v>
      </c>
      <c r="N301" s="246" t="s">
        <v>1500</v>
      </c>
      <c r="O301" s="246" t="s">
        <v>954</v>
      </c>
      <c r="P301" s="246"/>
      <c r="Q301" s="154" t="s">
        <v>13</v>
      </c>
      <c r="R301" s="242"/>
      <c r="S301" s="242"/>
      <c r="T301" s="242">
        <v>43466</v>
      </c>
      <c r="U301" s="242">
        <v>43676</v>
      </c>
      <c r="V301" s="242"/>
      <c r="W301" s="243"/>
      <c r="X301" s="133"/>
      <c r="Y301" s="155" t="s">
        <v>1377</v>
      </c>
    </row>
    <row r="302" spans="1:25" ht="51" customHeight="1" x14ac:dyDescent="0.2">
      <c r="A302" s="120">
        <v>9</v>
      </c>
      <c r="B302" s="292" t="s">
        <v>945</v>
      </c>
      <c r="C302" s="122" t="s">
        <v>211</v>
      </c>
      <c r="D302" s="293" t="s">
        <v>411</v>
      </c>
      <c r="E302" s="122"/>
      <c r="F302" s="122"/>
      <c r="G302" s="289"/>
      <c r="H302" s="288"/>
      <c r="I302" s="289"/>
      <c r="J302" s="288"/>
      <c r="K302" s="243"/>
      <c r="L302" s="246" t="s">
        <v>1386</v>
      </c>
      <c r="M302" s="194">
        <v>0.5</v>
      </c>
      <c r="N302" s="246" t="s">
        <v>1500</v>
      </c>
      <c r="O302" s="246" t="s">
        <v>954</v>
      </c>
      <c r="P302" s="246"/>
      <c r="Q302" s="154" t="s">
        <v>13</v>
      </c>
      <c r="R302" s="242"/>
      <c r="S302" s="242"/>
      <c r="T302" s="242">
        <v>43466</v>
      </c>
      <c r="U302" s="242">
        <v>43676</v>
      </c>
      <c r="V302" s="242"/>
      <c r="W302" s="243"/>
      <c r="X302" s="133"/>
      <c r="Y302" s="155" t="s">
        <v>1377</v>
      </c>
    </row>
    <row r="303" spans="1:25" ht="21.95" customHeight="1" x14ac:dyDescent="0.2">
      <c r="A303" s="120">
        <v>9</v>
      </c>
      <c r="B303" s="218" t="s">
        <v>843</v>
      </c>
      <c r="C303" s="146" t="s">
        <v>1006</v>
      </c>
      <c r="D303" s="146"/>
      <c r="E303" s="146"/>
      <c r="F303" s="146"/>
      <c r="G303" s="146"/>
      <c r="H303" s="146"/>
      <c r="I303" s="146"/>
      <c r="J303" s="146"/>
      <c r="K303" s="146"/>
      <c r="L303" s="146"/>
      <c r="M303" s="179"/>
      <c r="N303" s="146"/>
      <c r="O303" s="146"/>
      <c r="P303" s="146"/>
      <c r="Q303" s="146"/>
      <c r="R303" s="166"/>
      <c r="S303" s="166"/>
      <c r="T303" s="166"/>
      <c r="U303" s="166"/>
      <c r="V303" s="166"/>
      <c r="W303" s="151"/>
      <c r="X303" s="258"/>
      <c r="Y303" s="219"/>
    </row>
    <row r="304" spans="1:25" ht="50.25" customHeight="1" x14ac:dyDescent="0.2">
      <c r="A304" s="120">
        <v>9</v>
      </c>
      <c r="B304" s="292" t="s">
        <v>844</v>
      </c>
      <c r="C304" s="122" t="s">
        <v>213</v>
      </c>
      <c r="D304" s="293" t="s">
        <v>247</v>
      </c>
      <c r="E304" s="245" t="s">
        <v>848</v>
      </c>
      <c r="F304" s="122"/>
      <c r="G304" s="129"/>
      <c r="H304" s="122"/>
      <c r="I304" s="129"/>
      <c r="J304" s="122"/>
      <c r="K304" s="246" t="s">
        <v>1059</v>
      </c>
      <c r="L304" s="246" t="s">
        <v>1386</v>
      </c>
      <c r="M304" s="249">
        <v>0.5</v>
      </c>
      <c r="N304" s="246" t="s">
        <v>1500</v>
      </c>
      <c r="O304" s="246" t="s">
        <v>954</v>
      </c>
      <c r="P304" s="246" t="s">
        <v>13</v>
      </c>
      <c r="Q304" s="154" t="s">
        <v>13</v>
      </c>
      <c r="R304" s="242">
        <v>43299</v>
      </c>
      <c r="S304" s="242">
        <v>43312</v>
      </c>
      <c r="T304" s="242">
        <v>43466</v>
      </c>
      <c r="U304" s="242">
        <v>43676</v>
      </c>
      <c r="V304" s="242"/>
      <c r="W304" s="243"/>
      <c r="X304" s="133"/>
      <c r="Y304" s="155" t="s">
        <v>1355</v>
      </c>
    </row>
    <row r="305" spans="1:25" ht="51" customHeight="1" x14ac:dyDescent="0.2">
      <c r="A305" s="120">
        <v>9</v>
      </c>
      <c r="B305" s="292" t="s">
        <v>845</v>
      </c>
      <c r="C305" s="122" t="s">
        <v>214</v>
      </c>
      <c r="D305" s="293" t="s">
        <v>254</v>
      </c>
      <c r="E305" s="122"/>
      <c r="F305" s="122"/>
      <c r="G305" s="289"/>
      <c r="H305" s="288"/>
      <c r="I305" s="289"/>
      <c r="J305" s="288"/>
      <c r="K305" s="243"/>
      <c r="L305" s="243"/>
      <c r="M305" s="194">
        <v>1</v>
      </c>
      <c r="N305" s="246" t="s">
        <v>1500</v>
      </c>
      <c r="O305" s="246" t="s">
        <v>954</v>
      </c>
      <c r="P305" s="246"/>
      <c r="Q305" s="246"/>
      <c r="R305" s="242"/>
      <c r="S305" s="242"/>
      <c r="T305" s="242"/>
      <c r="U305" s="242"/>
      <c r="V305" s="242"/>
      <c r="W305" s="243"/>
      <c r="X305" s="133"/>
      <c r="Y305" s="244" t="s">
        <v>1338</v>
      </c>
    </row>
    <row r="306" spans="1:25" ht="51" customHeight="1" x14ac:dyDescent="0.2">
      <c r="A306" s="120">
        <v>9</v>
      </c>
      <c r="B306" s="292" t="s">
        <v>846</v>
      </c>
      <c r="C306" s="122" t="s">
        <v>215</v>
      </c>
      <c r="D306" s="293" t="s">
        <v>356</v>
      </c>
      <c r="E306" s="122"/>
      <c r="F306" s="122"/>
      <c r="G306" s="289"/>
      <c r="H306" s="288"/>
      <c r="I306" s="289"/>
      <c r="J306" s="288"/>
      <c r="K306" s="243"/>
      <c r="L306" s="243"/>
      <c r="M306" s="194">
        <v>1</v>
      </c>
      <c r="N306" s="246" t="s">
        <v>1500</v>
      </c>
      <c r="O306" s="246" t="s">
        <v>954</v>
      </c>
      <c r="P306" s="246"/>
      <c r="Q306" s="246"/>
      <c r="R306" s="242"/>
      <c r="S306" s="242"/>
      <c r="T306" s="242"/>
      <c r="U306" s="242"/>
      <c r="V306" s="242"/>
      <c r="W306" s="243"/>
      <c r="X306" s="133"/>
      <c r="Y306" s="155" t="s">
        <v>1376</v>
      </c>
    </row>
    <row r="307" spans="1:25" ht="51" customHeight="1" x14ac:dyDescent="0.2">
      <c r="A307" s="120">
        <v>9</v>
      </c>
      <c r="B307" s="292" t="s">
        <v>847</v>
      </c>
      <c r="C307" s="122" t="s">
        <v>216</v>
      </c>
      <c r="D307" s="293" t="s">
        <v>996</v>
      </c>
      <c r="E307" s="122"/>
      <c r="F307" s="122"/>
      <c r="G307" s="289"/>
      <c r="H307" s="288"/>
      <c r="I307" s="289"/>
      <c r="J307" s="288"/>
      <c r="K307" s="243"/>
      <c r="L307" s="246" t="s">
        <v>1386</v>
      </c>
      <c r="M307" s="194">
        <v>0.5</v>
      </c>
      <c r="N307" s="246" t="s">
        <v>1500</v>
      </c>
      <c r="O307" s="246" t="s">
        <v>954</v>
      </c>
      <c r="P307" s="246" t="s">
        <v>13</v>
      </c>
      <c r="Q307" s="154" t="s">
        <v>13</v>
      </c>
      <c r="R307" s="242">
        <v>43299</v>
      </c>
      <c r="S307" s="242">
        <v>43312</v>
      </c>
      <c r="T307" s="242">
        <v>43466</v>
      </c>
      <c r="U307" s="242">
        <v>43676</v>
      </c>
      <c r="V307" s="242"/>
      <c r="W307" s="243"/>
      <c r="X307" s="133"/>
      <c r="Y307" s="155" t="s">
        <v>1377</v>
      </c>
    </row>
    <row r="308" spans="1:25" ht="24.95" customHeight="1" x14ac:dyDescent="0.2">
      <c r="A308" s="120">
        <v>9</v>
      </c>
      <c r="B308" s="220" t="s">
        <v>839</v>
      </c>
      <c r="C308" s="203" t="s">
        <v>840</v>
      </c>
      <c r="D308" s="204"/>
      <c r="E308" s="202"/>
      <c r="F308" s="202"/>
      <c r="G308" s="207"/>
      <c r="H308" s="207"/>
      <c r="I308" s="207"/>
      <c r="J308" s="207"/>
      <c r="K308" s="202"/>
      <c r="L308" s="202"/>
      <c r="M308" s="201">
        <f>AVERAGE(M293:M307)</f>
        <v>0.65</v>
      </c>
      <c r="N308" s="202"/>
      <c r="O308" s="205"/>
      <c r="P308" s="205"/>
      <c r="Q308" s="205"/>
      <c r="R308" s="196"/>
      <c r="S308" s="196"/>
      <c r="T308" s="196"/>
      <c r="U308" s="196"/>
      <c r="V308" s="196"/>
      <c r="W308" s="202"/>
      <c r="X308" s="259"/>
      <c r="Y308" s="224"/>
    </row>
    <row r="309" spans="1:25" ht="21.75" customHeight="1" x14ac:dyDescent="0.2">
      <c r="A309" s="120">
        <v>10</v>
      </c>
      <c r="B309" s="222">
        <v>10</v>
      </c>
      <c r="C309" s="144" t="s">
        <v>849</v>
      </c>
      <c r="D309" s="144"/>
      <c r="E309" s="144"/>
      <c r="F309" s="144"/>
      <c r="G309" s="144"/>
      <c r="H309" s="144"/>
      <c r="I309" s="144"/>
      <c r="J309" s="144"/>
      <c r="K309" s="144"/>
      <c r="L309" s="144"/>
      <c r="M309" s="183"/>
      <c r="N309" s="144"/>
      <c r="O309" s="144"/>
      <c r="P309" s="144"/>
      <c r="Q309" s="144"/>
      <c r="R309" s="167"/>
      <c r="S309" s="167"/>
      <c r="T309" s="167"/>
      <c r="U309" s="167"/>
      <c r="V309" s="167"/>
      <c r="W309" s="181"/>
      <c r="X309" s="261"/>
      <c r="Y309" s="223"/>
    </row>
    <row r="310" spans="1:25" ht="63.75" customHeight="1" x14ac:dyDescent="0.2">
      <c r="A310" s="120">
        <v>10</v>
      </c>
      <c r="B310" s="292" t="s">
        <v>850</v>
      </c>
      <c r="C310" s="245" t="s">
        <v>219</v>
      </c>
      <c r="D310" s="293"/>
      <c r="E310" s="122"/>
      <c r="F310" s="122"/>
      <c r="G310" s="129"/>
      <c r="H310" s="245"/>
      <c r="I310" s="129" t="s">
        <v>243</v>
      </c>
      <c r="J310" s="245" t="s">
        <v>851</v>
      </c>
      <c r="K310" s="243" t="s">
        <v>1052</v>
      </c>
      <c r="L310" s="246" t="s">
        <v>1386</v>
      </c>
      <c r="M310" s="249">
        <v>0.5</v>
      </c>
      <c r="N310" s="246" t="s">
        <v>1500</v>
      </c>
      <c r="O310" s="246" t="s">
        <v>954</v>
      </c>
      <c r="P310" s="246" t="s">
        <v>13</v>
      </c>
      <c r="Q310" s="154" t="s">
        <v>13</v>
      </c>
      <c r="R310" s="242">
        <v>43299</v>
      </c>
      <c r="S310" s="242">
        <v>43312</v>
      </c>
      <c r="T310" s="242">
        <v>43466</v>
      </c>
      <c r="U310" s="242">
        <v>43676</v>
      </c>
      <c r="V310" s="242"/>
      <c r="W310" s="243"/>
      <c r="X310" s="133"/>
      <c r="Y310" s="155" t="s">
        <v>1425</v>
      </c>
    </row>
    <row r="311" spans="1:25" ht="24.95" customHeight="1" x14ac:dyDescent="0.2">
      <c r="A311" s="120">
        <v>10</v>
      </c>
      <c r="B311" s="228" t="s">
        <v>850</v>
      </c>
      <c r="C311" s="199" t="s">
        <v>1368</v>
      </c>
      <c r="D311" s="204"/>
      <c r="E311" s="202"/>
      <c r="F311" s="202"/>
      <c r="G311" s="202"/>
      <c r="H311" s="205"/>
      <c r="I311" s="202"/>
      <c r="J311" s="205"/>
      <c r="K311" s="202"/>
      <c r="L311" s="205"/>
      <c r="M311" s="201">
        <f>AVERAGE(M310)</f>
        <v>0.5</v>
      </c>
      <c r="N311" s="202"/>
      <c r="O311" s="205"/>
      <c r="P311" s="205"/>
      <c r="Q311" s="205"/>
      <c r="R311" s="196"/>
      <c r="S311" s="196"/>
      <c r="T311" s="196"/>
      <c r="U311" s="196"/>
      <c r="V311" s="196"/>
      <c r="W311" s="202"/>
      <c r="X311" s="259"/>
      <c r="Y311" s="221"/>
    </row>
    <row r="312" spans="1:25" ht="21.95" customHeight="1" x14ac:dyDescent="0.2">
      <c r="A312" s="120">
        <v>10</v>
      </c>
      <c r="B312" s="218" t="s">
        <v>852</v>
      </c>
      <c r="C312" s="146" t="s">
        <v>853</v>
      </c>
      <c r="D312" s="146"/>
      <c r="E312" s="146"/>
      <c r="F312" s="146"/>
      <c r="G312" s="146"/>
      <c r="H312" s="146"/>
      <c r="I312" s="146"/>
      <c r="J312" s="146"/>
      <c r="K312" s="146"/>
      <c r="L312" s="146"/>
      <c r="M312" s="179"/>
      <c r="N312" s="146"/>
      <c r="O312" s="146"/>
      <c r="P312" s="146"/>
      <c r="Q312" s="146"/>
      <c r="R312" s="166"/>
      <c r="S312" s="166"/>
      <c r="T312" s="166"/>
      <c r="U312" s="166"/>
      <c r="V312" s="166"/>
      <c r="W312" s="151"/>
      <c r="X312" s="258"/>
      <c r="Y312" s="219"/>
    </row>
    <row r="313" spans="1:25" ht="122.25" customHeight="1" x14ac:dyDescent="0.2">
      <c r="A313" s="120">
        <v>10</v>
      </c>
      <c r="B313" s="292" t="s">
        <v>854</v>
      </c>
      <c r="C313" s="122" t="s">
        <v>947</v>
      </c>
      <c r="D313" s="293" t="s">
        <v>941</v>
      </c>
      <c r="E313" s="122"/>
      <c r="F313" s="122"/>
      <c r="G313" s="129"/>
      <c r="H313" s="122"/>
      <c r="I313" s="129"/>
      <c r="J313" s="122"/>
      <c r="K313" s="243" t="s">
        <v>1313</v>
      </c>
      <c r="L313" s="243"/>
      <c r="M313" s="194">
        <v>0.5</v>
      </c>
      <c r="N313" s="246" t="s">
        <v>1185</v>
      </c>
      <c r="O313" s="246" t="s">
        <v>1040</v>
      </c>
      <c r="P313" s="246"/>
      <c r="Q313" s="246"/>
      <c r="R313" s="242"/>
      <c r="S313" s="242">
        <v>43465</v>
      </c>
      <c r="T313" s="242"/>
      <c r="U313" s="242"/>
      <c r="V313" s="242"/>
      <c r="W313" s="243"/>
      <c r="X313" s="133"/>
      <c r="Y313" s="155" t="s">
        <v>1184</v>
      </c>
    </row>
    <row r="314" spans="1:25" ht="126" customHeight="1" x14ac:dyDescent="0.2">
      <c r="A314" s="120">
        <v>10</v>
      </c>
      <c r="B314" s="292" t="s">
        <v>854</v>
      </c>
      <c r="C314" s="122" t="s">
        <v>222</v>
      </c>
      <c r="D314" s="293" t="s">
        <v>919</v>
      </c>
      <c r="E314" s="122"/>
      <c r="F314" s="122"/>
      <c r="G314" s="129"/>
      <c r="H314" s="122"/>
      <c r="I314" s="129"/>
      <c r="J314" s="122"/>
      <c r="K314" s="243"/>
      <c r="L314" s="243"/>
      <c r="M314" s="194">
        <v>0.5</v>
      </c>
      <c r="N314" s="246" t="s">
        <v>1185</v>
      </c>
      <c r="O314" s="246" t="s">
        <v>1040</v>
      </c>
      <c r="P314" s="246"/>
      <c r="Q314" s="246"/>
      <c r="R314" s="242"/>
      <c r="S314" s="242">
        <v>43465</v>
      </c>
      <c r="T314" s="242"/>
      <c r="U314" s="242"/>
      <c r="V314" s="242"/>
      <c r="W314" s="243"/>
      <c r="X314" s="133"/>
      <c r="Y314" s="155" t="s">
        <v>1378</v>
      </c>
    </row>
    <row r="315" spans="1:25" ht="120" customHeight="1" x14ac:dyDescent="0.2">
      <c r="A315" s="120">
        <v>10</v>
      </c>
      <c r="B315" s="292" t="s">
        <v>854</v>
      </c>
      <c r="C315" s="122" t="s">
        <v>223</v>
      </c>
      <c r="D315" s="293" t="s">
        <v>356</v>
      </c>
      <c r="E315" s="122"/>
      <c r="F315" s="122"/>
      <c r="G315" s="129"/>
      <c r="H315" s="122"/>
      <c r="I315" s="129"/>
      <c r="J315" s="122"/>
      <c r="K315" s="243"/>
      <c r="L315" s="243"/>
      <c r="M315" s="194">
        <v>0.5</v>
      </c>
      <c r="N315" s="246" t="s">
        <v>1185</v>
      </c>
      <c r="O315" s="246" t="s">
        <v>1040</v>
      </c>
      <c r="P315" s="246"/>
      <c r="Q315" s="246"/>
      <c r="R315" s="242"/>
      <c r="S315" s="242">
        <v>43465</v>
      </c>
      <c r="T315" s="242"/>
      <c r="U315" s="242"/>
      <c r="V315" s="242"/>
      <c r="W315" s="243"/>
      <c r="X315" s="133"/>
      <c r="Y315" s="155" t="s">
        <v>1378</v>
      </c>
    </row>
    <row r="316" spans="1:25" ht="119.25" customHeight="1" x14ac:dyDescent="0.2">
      <c r="A316" s="120">
        <v>10</v>
      </c>
      <c r="B316" s="292" t="s">
        <v>854</v>
      </c>
      <c r="C316" s="122" t="s">
        <v>224</v>
      </c>
      <c r="D316" s="293" t="s">
        <v>370</v>
      </c>
      <c r="E316" s="122"/>
      <c r="F316" s="122"/>
      <c r="G316" s="129"/>
      <c r="H316" s="122"/>
      <c r="I316" s="129"/>
      <c r="J316" s="122"/>
      <c r="K316" s="243"/>
      <c r="L316" s="243"/>
      <c r="M316" s="249">
        <v>0</v>
      </c>
      <c r="N316" s="246" t="s">
        <v>1185</v>
      </c>
      <c r="O316" s="246" t="s">
        <v>1040</v>
      </c>
      <c r="P316" s="246"/>
      <c r="Q316" s="246"/>
      <c r="R316" s="242"/>
      <c r="S316" s="242">
        <v>43465</v>
      </c>
      <c r="T316" s="242"/>
      <c r="U316" s="242"/>
      <c r="V316" s="242"/>
      <c r="W316" s="243"/>
      <c r="X316" s="133"/>
      <c r="Y316" s="155" t="s">
        <v>1378</v>
      </c>
    </row>
    <row r="317" spans="1:25" ht="40.5" customHeight="1" x14ac:dyDescent="0.2">
      <c r="A317" s="120">
        <v>10</v>
      </c>
      <c r="B317" s="292" t="s">
        <v>854</v>
      </c>
      <c r="C317" s="122" t="s">
        <v>225</v>
      </c>
      <c r="D317" s="293" t="s">
        <v>366</v>
      </c>
      <c r="E317" s="122"/>
      <c r="F317" s="122"/>
      <c r="G317" s="129"/>
      <c r="H317" s="122"/>
      <c r="I317" s="129"/>
      <c r="J317" s="122"/>
      <c r="K317" s="243"/>
      <c r="L317" s="243"/>
      <c r="M317" s="194">
        <v>0.5</v>
      </c>
      <c r="N317" s="246" t="s">
        <v>1185</v>
      </c>
      <c r="O317" s="246" t="s">
        <v>1040</v>
      </c>
      <c r="P317" s="246"/>
      <c r="Q317" s="246"/>
      <c r="R317" s="242"/>
      <c r="S317" s="242">
        <v>43465</v>
      </c>
      <c r="T317" s="242"/>
      <c r="U317" s="242"/>
      <c r="V317" s="242"/>
      <c r="W317" s="243"/>
      <c r="X317" s="133"/>
      <c r="Y317" s="155" t="s">
        <v>1182</v>
      </c>
    </row>
    <row r="318" spans="1:25" ht="40.5" customHeight="1" x14ac:dyDescent="0.2">
      <c r="A318" s="120">
        <v>10</v>
      </c>
      <c r="B318" s="292" t="s">
        <v>854</v>
      </c>
      <c r="C318" s="122" t="s">
        <v>226</v>
      </c>
      <c r="D318" s="293" t="s">
        <v>411</v>
      </c>
      <c r="E318" s="122"/>
      <c r="F318" s="122"/>
      <c r="G318" s="129"/>
      <c r="H318" s="122"/>
      <c r="I318" s="129"/>
      <c r="J318" s="122"/>
      <c r="K318" s="243"/>
      <c r="L318" s="243"/>
      <c r="M318" s="194">
        <v>1</v>
      </c>
      <c r="N318" s="246" t="s">
        <v>1185</v>
      </c>
      <c r="O318" s="246" t="s">
        <v>1040</v>
      </c>
      <c r="P318" s="246"/>
      <c r="Q318" s="246"/>
      <c r="R318" s="242"/>
      <c r="S318" s="242">
        <v>43465</v>
      </c>
      <c r="T318" s="242"/>
      <c r="U318" s="242"/>
      <c r="V318" s="242"/>
      <c r="W318" s="243"/>
      <c r="X318" s="133"/>
      <c r="Y318" s="155" t="s">
        <v>1183</v>
      </c>
    </row>
    <row r="319" spans="1:25" ht="102.75" customHeight="1" x14ac:dyDescent="0.2">
      <c r="A319" s="120">
        <v>10</v>
      </c>
      <c r="B319" s="292" t="s">
        <v>854</v>
      </c>
      <c r="C319" s="122" t="s">
        <v>227</v>
      </c>
      <c r="D319" s="293" t="s">
        <v>996</v>
      </c>
      <c r="E319" s="122"/>
      <c r="F319" s="122"/>
      <c r="G319" s="129"/>
      <c r="H319" s="122"/>
      <c r="I319" s="129"/>
      <c r="J319" s="122"/>
      <c r="K319" s="243"/>
      <c r="L319" s="243"/>
      <c r="M319" s="249">
        <v>0.5</v>
      </c>
      <c r="N319" s="246" t="s">
        <v>1185</v>
      </c>
      <c r="O319" s="246" t="s">
        <v>1040</v>
      </c>
      <c r="P319" s="246"/>
      <c r="Q319" s="246"/>
      <c r="R319" s="242"/>
      <c r="S319" s="242"/>
      <c r="T319" s="242"/>
      <c r="U319" s="242"/>
      <c r="V319" s="242"/>
      <c r="W319" s="243"/>
      <c r="X319" s="133"/>
      <c r="Y319" s="155" t="s">
        <v>1378</v>
      </c>
    </row>
    <row r="320" spans="1:25" ht="102.75" customHeight="1" x14ac:dyDescent="0.2">
      <c r="A320" s="120">
        <v>10</v>
      </c>
      <c r="B320" s="292" t="s">
        <v>412</v>
      </c>
      <c r="C320" s="122" t="s">
        <v>228</v>
      </c>
      <c r="D320" s="293" t="s">
        <v>948</v>
      </c>
      <c r="E320" s="122"/>
      <c r="F320" s="122"/>
      <c r="G320" s="129"/>
      <c r="H320" s="122"/>
      <c r="I320" s="129"/>
      <c r="J320" s="122"/>
      <c r="K320" s="243"/>
      <c r="L320" s="243"/>
      <c r="M320" s="194">
        <v>0.5</v>
      </c>
      <c r="N320" s="246" t="s">
        <v>1185</v>
      </c>
      <c r="O320" s="246" t="s">
        <v>1040</v>
      </c>
      <c r="P320" s="246"/>
      <c r="Q320" s="246"/>
      <c r="R320" s="242"/>
      <c r="S320" s="242">
        <v>43465</v>
      </c>
      <c r="T320" s="242"/>
      <c r="U320" s="242"/>
      <c r="V320" s="242"/>
      <c r="W320" s="243"/>
      <c r="X320" s="133"/>
      <c r="Y320" s="155" t="s">
        <v>1378</v>
      </c>
    </row>
    <row r="321" spans="1:25" ht="24.95" customHeight="1" x14ac:dyDescent="0.2">
      <c r="A321" s="120">
        <v>10</v>
      </c>
      <c r="B321" s="220" t="s">
        <v>852</v>
      </c>
      <c r="C321" s="203" t="s">
        <v>853</v>
      </c>
      <c r="D321" s="204"/>
      <c r="E321" s="202"/>
      <c r="F321" s="202"/>
      <c r="G321" s="202"/>
      <c r="H321" s="202"/>
      <c r="I321" s="202"/>
      <c r="J321" s="202"/>
      <c r="K321" s="202"/>
      <c r="L321" s="202"/>
      <c r="M321" s="201">
        <f>AVERAGE(M313:M320)</f>
        <v>0.5</v>
      </c>
      <c r="N321" s="205"/>
      <c r="O321" s="205"/>
      <c r="P321" s="205"/>
      <c r="Q321" s="205"/>
      <c r="R321" s="196"/>
      <c r="S321" s="196"/>
      <c r="T321" s="196"/>
      <c r="U321" s="196"/>
      <c r="V321" s="196"/>
      <c r="W321" s="202"/>
      <c r="X321" s="259"/>
      <c r="Y321" s="224"/>
    </row>
    <row r="322" spans="1:25" ht="21.95" customHeight="1" x14ac:dyDescent="0.2">
      <c r="A322" s="120">
        <v>10</v>
      </c>
      <c r="B322" s="218" t="s">
        <v>855</v>
      </c>
      <c r="C322" s="146" t="s">
        <v>856</v>
      </c>
      <c r="D322" s="146"/>
      <c r="E322" s="146"/>
      <c r="F322" s="146"/>
      <c r="G322" s="146"/>
      <c r="H322" s="146"/>
      <c r="I322" s="146"/>
      <c r="J322" s="146"/>
      <c r="K322" s="146"/>
      <c r="L322" s="146"/>
      <c r="M322" s="179"/>
      <c r="N322" s="146"/>
      <c r="O322" s="146"/>
      <c r="P322" s="146"/>
      <c r="Q322" s="146"/>
      <c r="R322" s="166"/>
      <c r="S322" s="166"/>
      <c r="T322" s="166"/>
      <c r="U322" s="166"/>
      <c r="V322" s="166"/>
      <c r="W322" s="151"/>
      <c r="X322" s="258"/>
      <c r="Y322" s="219"/>
    </row>
    <row r="323" spans="1:25" ht="88.5" customHeight="1" x14ac:dyDescent="0.2">
      <c r="A323" s="120">
        <v>10</v>
      </c>
      <c r="B323" s="786" t="s">
        <v>857</v>
      </c>
      <c r="C323" s="776" t="s">
        <v>230</v>
      </c>
      <c r="D323" s="293" t="s">
        <v>993</v>
      </c>
      <c r="E323" s="122"/>
      <c r="F323" s="245" t="s">
        <v>414</v>
      </c>
      <c r="G323" s="129"/>
      <c r="H323" s="122"/>
      <c r="I323" s="129" t="s">
        <v>251</v>
      </c>
      <c r="J323" s="122" t="s">
        <v>413</v>
      </c>
      <c r="K323" s="243" t="s">
        <v>1007</v>
      </c>
      <c r="L323" s="246" t="s">
        <v>955</v>
      </c>
      <c r="M323" s="249">
        <v>1</v>
      </c>
      <c r="N323" s="243" t="s">
        <v>1511</v>
      </c>
      <c r="O323" s="246" t="s">
        <v>1038</v>
      </c>
      <c r="P323" s="246" t="s">
        <v>13</v>
      </c>
      <c r="Q323" s="246"/>
      <c r="R323" s="242">
        <v>43313</v>
      </c>
      <c r="S323" s="242">
        <v>43373</v>
      </c>
      <c r="T323" s="242"/>
      <c r="U323" s="242"/>
      <c r="V323" s="242"/>
      <c r="W323" s="243"/>
      <c r="X323" s="133"/>
      <c r="Y323" s="155" t="s">
        <v>1382</v>
      </c>
    </row>
    <row r="324" spans="1:25" ht="127.5" customHeight="1" x14ac:dyDescent="0.2">
      <c r="A324" s="120">
        <v>10</v>
      </c>
      <c r="B324" s="786"/>
      <c r="C324" s="776"/>
      <c r="D324" s="293"/>
      <c r="E324" s="245" t="s">
        <v>859</v>
      </c>
      <c r="F324" s="245"/>
      <c r="G324" s="129"/>
      <c r="H324" s="122"/>
      <c r="I324" s="129"/>
      <c r="J324" s="122"/>
      <c r="K324" s="243" t="s">
        <v>949</v>
      </c>
      <c r="L324" s="246" t="s">
        <v>1386</v>
      </c>
      <c r="M324" s="249">
        <v>0.5</v>
      </c>
      <c r="N324" s="246" t="s">
        <v>1500</v>
      </c>
      <c r="O324" s="246" t="s">
        <v>954</v>
      </c>
      <c r="P324" s="246" t="s">
        <v>13</v>
      </c>
      <c r="Q324" s="154" t="s">
        <v>13</v>
      </c>
      <c r="R324" s="242">
        <v>43299</v>
      </c>
      <c r="S324" s="242">
        <v>43312</v>
      </c>
      <c r="T324" s="242">
        <v>43466</v>
      </c>
      <c r="U324" s="242">
        <v>43676</v>
      </c>
      <c r="V324" s="242"/>
      <c r="W324" s="243"/>
      <c r="X324" s="133"/>
      <c r="Y324" s="155" t="s">
        <v>1355</v>
      </c>
    </row>
    <row r="325" spans="1:25" ht="66" customHeight="1" x14ac:dyDescent="0.2">
      <c r="A325" s="120">
        <v>10</v>
      </c>
      <c r="B325" s="292" t="s">
        <v>858</v>
      </c>
      <c r="C325" s="122" t="s">
        <v>231</v>
      </c>
      <c r="D325" s="293" t="s">
        <v>958</v>
      </c>
      <c r="E325" s="122"/>
      <c r="F325" s="122"/>
      <c r="G325" s="129"/>
      <c r="H325" s="122"/>
      <c r="I325" s="129" t="s">
        <v>397</v>
      </c>
      <c r="J325" s="122" t="s">
        <v>398</v>
      </c>
      <c r="K325" s="243" t="s">
        <v>1314</v>
      </c>
      <c r="L325" s="243" t="s">
        <v>1051</v>
      </c>
      <c r="M325" s="194">
        <v>0.5</v>
      </c>
      <c r="N325" s="246" t="s">
        <v>1501</v>
      </c>
      <c r="O325" s="246" t="s">
        <v>1041</v>
      </c>
      <c r="P325" s="246"/>
      <c r="Q325" s="154" t="s">
        <v>13</v>
      </c>
      <c r="R325" s="242">
        <v>43435</v>
      </c>
      <c r="S325" s="242"/>
      <c r="T325" s="242"/>
      <c r="U325" s="242">
        <v>43496</v>
      </c>
      <c r="V325" s="242"/>
      <c r="W325" s="243"/>
      <c r="X325" s="133"/>
      <c r="Y325" s="244"/>
    </row>
    <row r="326" spans="1:25" ht="21.75" customHeight="1" x14ac:dyDescent="0.2">
      <c r="A326" s="120">
        <v>10</v>
      </c>
      <c r="B326" s="220" t="s">
        <v>855</v>
      </c>
      <c r="C326" s="203" t="s">
        <v>856</v>
      </c>
      <c r="D326" s="204"/>
      <c r="E326" s="202"/>
      <c r="F326" s="202"/>
      <c r="G326" s="207"/>
      <c r="H326" s="207"/>
      <c r="I326" s="207"/>
      <c r="J326" s="207"/>
      <c r="K326" s="202"/>
      <c r="L326" s="202"/>
      <c r="M326" s="201">
        <f>AVERAGE(M323:M325)</f>
        <v>0.66666666666666663</v>
      </c>
      <c r="N326" s="202"/>
      <c r="O326" s="202"/>
      <c r="P326" s="202"/>
      <c r="Q326" s="202"/>
      <c r="R326" s="202"/>
      <c r="S326" s="196"/>
      <c r="T326" s="202"/>
      <c r="U326" s="202"/>
      <c r="V326" s="202"/>
      <c r="W326" s="202"/>
      <c r="X326" s="259"/>
      <c r="Y326" s="221"/>
    </row>
    <row r="327" spans="1:25" ht="21.75" customHeight="1" thickBot="1" x14ac:dyDescent="0.25">
      <c r="A327" s="213">
        <v>11</v>
      </c>
      <c r="B327" s="229"/>
      <c r="C327" s="230" t="s">
        <v>1369</v>
      </c>
      <c r="D327" s="231"/>
      <c r="E327" s="232"/>
      <c r="F327" s="232"/>
      <c r="G327" s="233"/>
      <c r="H327" s="233"/>
      <c r="I327" s="233"/>
      <c r="J327" s="233"/>
      <c r="K327" s="232"/>
      <c r="L327" s="232"/>
      <c r="M327" s="234">
        <f>AVERAGE(M326,M321,M311,M308,M292,M282,M258,M251,M245,M213,M194,M175,M155,M139,M131,M123,M107,M85,M82,M77,M61,M54,M50,M39,M32,M12,M26)</f>
        <v>0.55667336884248642</v>
      </c>
      <c r="N327" s="232"/>
      <c r="O327" s="232"/>
      <c r="P327" s="232"/>
      <c r="Q327" s="232"/>
      <c r="R327" s="232"/>
      <c r="S327" s="235"/>
      <c r="T327" s="232"/>
      <c r="U327" s="232"/>
      <c r="V327" s="232"/>
      <c r="W327" s="232"/>
      <c r="X327" s="264"/>
      <c r="Y327" s="236"/>
    </row>
  </sheetData>
  <autoFilter ref="A3:Y327" xr:uid="{00000000-0009-0000-0000-000003000000}">
    <filterColumn colId="6" showButton="0"/>
    <filterColumn colId="8" showButton="0"/>
    <filterColumn colId="17" showButton="0"/>
    <filterColumn colId="19" showButton="0"/>
  </autoFilter>
  <mergeCells count="104">
    <mergeCell ref="B298:B299"/>
    <mergeCell ref="C298:C299"/>
    <mergeCell ref="B323:B324"/>
    <mergeCell ref="C323:C324"/>
    <mergeCell ref="B270:B273"/>
    <mergeCell ref="C270:C273"/>
    <mergeCell ref="B274:B276"/>
    <mergeCell ref="C274:C276"/>
    <mergeCell ref="B277:B281"/>
    <mergeCell ref="C277:C281"/>
    <mergeCell ref="J159:J160"/>
    <mergeCell ref="B165:B166"/>
    <mergeCell ref="C165:C166"/>
    <mergeCell ref="B253:B254"/>
    <mergeCell ref="C253:C254"/>
    <mergeCell ref="B266:B267"/>
    <mergeCell ref="C266:C267"/>
    <mergeCell ref="F145:F147"/>
    <mergeCell ref="B150:B151"/>
    <mergeCell ref="C150:C151"/>
    <mergeCell ref="B159:B164"/>
    <mergeCell ref="C159:C164"/>
    <mergeCell ref="I159:I160"/>
    <mergeCell ref="B133:B138"/>
    <mergeCell ref="C133:C138"/>
    <mergeCell ref="B141:B143"/>
    <mergeCell ref="C141:C143"/>
    <mergeCell ref="B145:B147"/>
    <mergeCell ref="C145:C147"/>
    <mergeCell ref="B99:B106"/>
    <mergeCell ref="C99:C106"/>
    <mergeCell ref="B109:B122"/>
    <mergeCell ref="C109:C122"/>
    <mergeCell ref="B125:B130"/>
    <mergeCell ref="C125:C130"/>
    <mergeCell ref="I67:I68"/>
    <mergeCell ref="J67:J68"/>
    <mergeCell ref="B79:B80"/>
    <mergeCell ref="C79:C80"/>
    <mergeCell ref="B91:B95"/>
    <mergeCell ref="C91:C95"/>
    <mergeCell ref="B56:B60"/>
    <mergeCell ref="C56:C60"/>
    <mergeCell ref="D56:D60"/>
    <mergeCell ref="B64:B66"/>
    <mergeCell ref="C64:C66"/>
    <mergeCell ref="B67:B76"/>
    <mergeCell ref="C67:C76"/>
    <mergeCell ref="B42:B46"/>
    <mergeCell ref="C42:C46"/>
    <mergeCell ref="D42:D46"/>
    <mergeCell ref="H14:H20"/>
    <mergeCell ref="B21:B25"/>
    <mergeCell ref="C21:C25"/>
    <mergeCell ref="D21:D25"/>
    <mergeCell ref="B34:B35"/>
    <mergeCell ref="C34:C35"/>
    <mergeCell ref="D34:D35"/>
    <mergeCell ref="B14:B20"/>
    <mergeCell ref="C14:C20"/>
    <mergeCell ref="D14:D20"/>
    <mergeCell ref="E14:E20"/>
    <mergeCell ref="F14:F20"/>
    <mergeCell ref="G14:G20"/>
    <mergeCell ref="B36:B37"/>
    <mergeCell ref="C36:C37"/>
    <mergeCell ref="D36:D37"/>
    <mergeCell ref="E36:E37"/>
    <mergeCell ref="B10:B11"/>
    <mergeCell ref="C10:C11"/>
    <mergeCell ref="D10:D11"/>
    <mergeCell ref="E10:E11"/>
    <mergeCell ref="F10:F11"/>
    <mergeCell ref="N3:N5"/>
    <mergeCell ref="O3:O5"/>
    <mergeCell ref="P3:P5"/>
    <mergeCell ref="Q3:Q5"/>
    <mergeCell ref="F3:F5"/>
    <mergeCell ref="G3:H4"/>
    <mergeCell ref="I3:J4"/>
    <mergeCell ref="K3:K5"/>
    <mergeCell ref="L3:L5"/>
    <mergeCell ref="M3:M5"/>
    <mergeCell ref="G10:G11"/>
    <mergeCell ref="H10:H11"/>
    <mergeCell ref="I10:I11"/>
    <mergeCell ref="J10:J11"/>
    <mergeCell ref="B2:D2"/>
    <mergeCell ref="E2:J2"/>
    <mergeCell ref="K2:W2"/>
    <mergeCell ref="X2:X5"/>
    <mergeCell ref="Y2:Y5"/>
    <mergeCell ref="A3:A5"/>
    <mergeCell ref="B3:B5"/>
    <mergeCell ref="C3:C5"/>
    <mergeCell ref="D3:D5"/>
    <mergeCell ref="E3:E5"/>
    <mergeCell ref="W3:W5"/>
    <mergeCell ref="R4:R5"/>
    <mergeCell ref="S4:S5"/>
    <mergeCell ref="T4:T5"/>
    <mergeCell ref="U4:U5"/>
    <mergeCell ref="R3:S3"/>
    <mergeCell ref="T3:U3"/>
  </mergeCells>
  <hyperlinks>
    <hyperlink ref="Y106" r:id="rId1" xr:uid="{0189734A-EA02-42A3-8319-AE48AB55B964}"/>
    <hyperlink ref="Y159" r:id="rId2" xr:uid="{F9920F97-3A07-4FE0-A42D-D026A64FB513}"/>
    <hyperlink ref="Y274" r:id="rId3" xr:uid="{EEC1B739-CA59-4277-9A27-0BF78DC7901E}"/>
    <hyperlink ref="Y122" r:id="rId4" xr:uid="{9896F99F-EB8A-4D94-A21D-DDBC6E1794AF}"/>
  </hyperlinks>
  <printOptions horizontalCentered="1"/>
  <pageMargins left="0.23622047244094491" right="0.23622047244094491" top="0.74803149606299213" bottom="0.74803149606299213" header="0.31496062992125984" footer="0.31496062992125984"/>
  <pageSetup paperSize="119" scale="41" orientation="landscape" r:id="rId5"/>
  <legacy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28578-100A-43ED-B3AB-C2790DBDF71B}">
  <sheetPr>
    <tabColor theme="8" tint="0.59999389629810485"/>
  </sheetPr>
  <dimension ref="A1:W326"/>
  <sheetViews>
    <sheetView showGridLines="0" tabSelected="1" zoomScale="90" zoomScaleNormal="90" zoomScalePageLayoutView="25" workbookViewId="0">
      <pane xSplit="3" ySplit="5" topLeftCell="G6" activePane="bottomRight" state="frozen"/>
      <selection pane="topRight" activeCell="D1" sqref="D1"/>
      <selection pane="bottomLeft" activeCell="A5" sqref="A5"/>
      <selection pane="bottomRight" activeCell="H9" sqref="H9"/>
    </sheetView>
  </sheetViews>
  <sheetFormatPr baseColWidth="10" defaultColWidth="24.140625" defaultRowHeight="21.75" customHeight="1" x14ac:dyDescent="0.2"/>
  <cols>
    <col min="1" max="1" width="2.85546875" style="422" customWidth="1"/>
    <col min="2" max="2" width="4" style="423" customWidth="1"/>
    <col min="3" max="3" width="39.42578125" style="423" customWidth="1"/>
    <col min="4" max="4" width="3.85546875" style="422" hidden="1" customWidth="1"/>
    <col min="5" max="5" width="24.140625" style="423" hidden="1" customWidth="1"/>
    <col min="6" max="6" width="17.28515625" style="423" hidden="1" customWidth="1"/>
    <col min="7" max="7" width="13.140625" style="424" customWidth="1"/>
    <col min="8" max="8" width="18.28515625" style="424" customWidth="1"/>
    <col min="9" max="9" width="17" style="424" customWidth="1"/>
    <col min="10" max="10" width="25.7109375" style="424" customWidth="1"/>
    <col min="11" max="11" width="20" style="425" customWidth="1"/>
    <col min="12" max="12" width="19.42578125" style="425" customWidth="1"/>
    <col min="13" max="13" width="12.140625" style="426" customWidth="1"/>
    <col min="14" max="14" width="13.5703125" style="425" customWidth="1"/>
    <col min="15" max="16" width="18.42578125" style="429" customWidth="1"/>
    <col min="17" max="17" width="9.85546875" style="429" customWidth="1"/>
    <col min="18" max="18" width="11" style="429" customWidth="1"/>
    <col min="19" max="19" width="37.7109375" style="429" customWidth="1"/>
    <col min="20" max="20" width="27.42578125" style="429" hidden="1" customWidth="1"/>
    <col min="21" max="22" width="33.28515625" style="429" hidden="1" customWidth="1"/>
    <col min="23" max="16384" width="24.140625" style="423"/>
  </cols>
  <sheetData>
    <row r="1" spans="1:22" ht="10.5" customHeight="1" thickBot="1" x14ac:dyDescent="0.25">
      <c r="O1" s="427"/>
      <c r="P1" s="428"/>
    </row>
    <row r="2" spans="1:22" ht="24.75" customHeight="1" x14ac:dyDescent="0.2">
      <c r="B2" s="820" t="s">
        <v>951</v>
      </c>
      <c r="C2" s="821"/>
      <c r="D2" s="821"/>
      <c r="E2" s="821" t="s">
        <v>1752</v>
      </c>
      <c r="F2" s="821"/>
      <c r="G2" s="822"/>
      <c r="H2" s="822"/>
      <c r="I2" s="822"/>
      <c r="J2" s="822"/>
      <c r="K2" s="895" t="s">
        <v>1753</v>
      </c>
      <c r="L2" s="896"/>
      <c r="M2" s="896"/>
      <c r="N2" s="896"/>
      <c r="O2" s="896"/>
      <c r="P2" s="896"/>
      <c r="Q2" s="896"/>
      <c r="R2" s="896"/>
      <c r="S2" s="896"/>
      <c r="T2" s="823" t="s">
        <v>1429</v>
      </c>
      <c r="U2" s="826" t="s">
        <v>1754</v>
      </c>
      <c r="V2" s="829" t="s">
        <v>1512</v>
      </c>
    </row>
    <row r="3" spans="1:22" ht="15.75" customHeight="1" x14ac:dyDescent="0.2">
      <c r="A3" s="815" t="s">
        <v>1339</v>
      </c>
      <c r="B3" s="816" t="s">
        <v>674</v>
      </c>
      <c r="C3" s="818" t="s">
        <v>1063</v>
      </c>
      <c r="D3" s="818" t="s">
        <v>682</v>
      </c>
      <c r="E3" s="818" t="s">
        <v>678</v>
      </c>
      <c r="F3" s="818" t="s">
        <v>680</v>
      </c>
      <c r="G3" s="818" t="s">
        <v>681</v>
      </c>
      <c r="H3" s="818"/>
      <c r="I3" s="818" t="s">
        <v>675</v>
      </c>
      <c r="J3" s="818"/>
      <c r="K3" s="808" t="s">
        <v>242</v>
      </c>
      <c r="L3" s="808" t="s">
        <v>909</v>
      </c>
      <c r="M3" s="808" t="s">
        <v>1340</v>
      </c>
      <c r="N3" s="808" t="s">
        <v>952</v>
      </c>
      <c r="O3" s="808" t="s">
        <v>1576</v>
      </c>
      <c r="P3" s="808" t="s">
        <v>1578</v>
      </c>
      <c r="Q3" s="430">
        <v>2019</v>
      </c>
      <c r="R3" s="430" t="s">
        <v>1737</v>
      </c>
      <c r="S3" s="811" t="s">
        <v>1755</v>
      </c>
      <c r="T3" s="824"/>
      <c r="U3" s="827"/>
      <c r="V3" s="830"/>
    </row>
    <row r="4" spans="1:22" ht="12.75" customHeight="1" x14ac:dyDescent="0.2">
      <c r="A4" s="815"/>
      <c r="B4" s="816"/>
      <c r="C4" s="818"/>
      <c r="D4" s="818"/>
      <c r="E4" s="818"/>
      <c r="F4" s="818"/>
      <c r="G4" s="818"/>
      <c r="H4" s="818"/>
      <c r="I4" s="818"/>
      <c r="J4" s="818"/>
      <c r="K4" s="809"/>
      <c r="L4" s="809"/>
      <c r="M4" s="809"/>
      <c r="N4" s="809"/>
      <c r="O4" s="809"/>
      <c r="P4" s="809"/>
      <c r="Q4" s="814" t="s">
        <v>1043</v>
      </c>
      <c r="R4" s="814" t="s">
        <v>1064</v>
      </c>
      <c r="S4" s="812"/>
      <c r="T4" s="824"/>
      <c r="U4" s="827"/>
      <c r="V4" s="830"/>
    </row>
    <row r="5" spans="1:22" s="432" customFormat="1" ht="12.75" customHeight="1" thickBot="1" x14ac:dyDescent="0.25">
      <c r="A5" s="815"/>
      <c r="B5" s="817"/>
      <c r="C5" s="819"/>
      <c r="D5" s="819"/>
      <c r="E5" s="819"/>
      <c r="F5" s="819"/>
      <c r="G5" s="431" t="s">
        <v>240</v>
      </c>
      <c r="H5" s="431" t="s">
        <v>676</v>
      </c>
      <c r="I5" s="431" t="s">
        <v>863</v>
      </c>
      <c r="J5" s="431" t="s">
        <v>676</v>
      </c>
      <c r="K5" s="810"/>
      <c r="L5" s="810"/>
      <c r="M5" s="810"/>
      <c r="N5" s="810"/>
      <c r="O5" s="810"/>
      <c r="P5" s="810"/>
      <c r="Q5" s="808"/>
      <c r="R5" s="808"/>
      <c r="S5" s="813"/>
      <c r="T5" s="825"/>
      <c r="U5" s="828"/>
      <c r="V5" s="831"/>
    </row>
    <row r="6" spans="1:22" ht="21.95" customHeight="1" x14ac:dyDescent="0.2">
      <c r="A6" s="422">
        <v>4</v>
      </c>
      <c r="B6" s="433">
        <v>4</v>
      </c>
      <c r="C6" s="434" t="s">
        <v>1756</v>
      </c>
      <c r="D6" s="434"/>
      <c r="E6" s="434"/>
      <c r="F6" s="434"/>
      <c r="G6" s="434"/>
      <c r="H6" s="434"/>
      <c r="I6" s="434"/>
      <c r="J6" s="434"/>
      <c r="K6" s="434"/>
      <c r="L6" s="435"/>
      <c r="M6" s="436"/>
      <c r="N6" s="434"/>
      <c r="O6" s="434"/>
      <c r="P6" s="434"/>
      <c r="Q6" s="437"/>
      <c r="R6" s="437"/>
      <c r="S6" s="438"/>
      <c r="T6" s="439"/>
      <c r="U6" s="440"/>
      <c r="V6" s="440"/>
    </row>
    <row r="7" spans="1:22" ht="25.5" x14ac:dyDescent="0.2">
      <c r="A7" s="422">
        <v>4</v>
      </c>
      <c r="B7" s="441" t="s">
        <v>684</v>
      </c>
      <c r="C7" s="442" t="s">
        <v>1757</v>
      </c>
      <c r="D7" s="442"/>
      <c r="E7" s="442"/>
      <c r="F7" s="442"/>
      <c r="G7" s="442"/>
      <c r="H7" s="442"/>
      <c r="I7" s="442"/>
      <c r="J7" s="442"/>
      <c r="K7" s="442"/>
      <c r="L7" s="443"/>
      <c r="M7" s="444"/>
      <c r="N7" s="442"/>
      <c r="O7" s="442"/>
      <c r="P7" s="442"/>
      <c r="Q7" s="445"/>
      <c r="R7" s="445"/>
      <c r="S7" s="446"/>
      <c r="T7" s="447"/>
      <c r="U7" s="445"/>
      <c r="V7" s="445"/>
    </row>
    <row r="8" spans="1:22" ht="114.75" x14ac:dyDescent="0.2">
      <c r="A8" s="422">
        <v>4</v>
      </c>
      <c r="B8" s="448" t="s">
        <v>684</v>
      </c>
      <c r="C8" s="449" t="s">
        <v>17</v>
      </c>
      <c r="D8" s="450"/>
      <c r="E8" s="449"/>
      <c r="F8" s="449"/>
      <c r="G8" s="451"/>
      <c r="H8" s="449"/>
      <c r="I8" s="452" t="s">
        <v>243</v>
      </c>
      <c r="J8" s="453" t="s">
        <v>244</v>
      </c>
      <c r="K8" s="453" t="s">
        <v>950</v>
      </c>
      <c r="L8" s="454" t="s">
        <v>955</v>
      </c>
      <c r="M8" s="455">
        <v>1</v>
      </c>
      <c r="N8" s="454" t="s">
        <v>1500</v>
      </c>
      <c r="O8" s="454" t="s">
        <v>954</v>
      </c>
      <c r="P8" s="454" t="s">
        <v>1011</v>
      </c>
      <c r="Q8" s="456"/>
      <c r="R8" s="456"/>
      <c r="S8" s="457" t="s">
        <v>1353</v>
      </c>
      <c r="T8" s="458"/>
      <c r="U8" s="459"/>
      <c r="V8" s="459"/>
    </row>
    <row r="9" spans="1:22" ht="114.75" x14ac:dyDescent="0.2">
      <c r="A9" s="422">
        <v>4</v>
      </c>
      <c r="B9" s="448" t="s">
        <v>684</v>
      </c>
      <c r="C9" s="449" t="s">
        <v>18</v>
      </c>
      <c r="D9" s="450"/>
      <c r="E9" s="449" t="s">
        <v>687</v>
      </c>
      <c r="F9" s="449"/>
      <c r="G9" s="451"/>
      <c r="H9" s="449"/>
      <c r="I9" s="451"/>
      <c r="J9" s="459"/>
      <c r="K9" s="454" t="s">
        <v>950</v>
      </c>
      <c r="L9" s="454" t="s">
        <v>955</v>
      </c>
      <c r="M9" s="455">
        <v>1</v>
      </c>
      <c r="N9" s="454" t="s">
        <v>1500</v>
      </c>
      <c r="O9" s="454" t="s">
        <v>954</v>
      </c>
      <c r="P9" s="454" t="s">
        <v>1011</v>
      </c>
      <c r="Q9" s="456"/>
      <c r="R9" s="456"/>
      <c r="S9" s="457" t="s">
        <v>1353</v>
      </c>
      <c r="T9" s="458"/>
      <c r="U9" s="459"/>
      <c r="V9" s="459"/>
    </row>
    <row r="10" spans="1:22" ht="127.5" x14ac:dyDescent="0.2">
      <c r="A10" s="422">
        <v>4</v>
      </c>
      <c r="B10" s="807" t="s">
        <v>684</v>
      </c>
      <c r="C10" s="792" t="s">
        <v>18</v>
      </c>
      <c r="D10" s="792"/>
      <c r="E10" s="792"/>
      <c r="F10" s="792"/>
      <c r="G10" s="806"/>
      <c r="H10" s="792"/>
      <c r="I10" s="805" t="s">
        <v>245</v>
      </c>
      <c r="J10" s="802" t="s">
        <v>1747</v>
      </c>
      <c r="K10" s="453" t="s">
        <v>867</v>
      </c>
      <c r="L10" s="454" t="s">
        <v>1343</v>
      </c>
      <c r="M10" s="455">
        <v>0</v>
      </c>
      <c r="N10" s="454" t="s">
        <v>1500</v>
      </c>
      <c r="O10" s="454" t="s">
        <v>954</v>
      </c>
      <c r="P10" s="454" t="s">
        <v>1011</v>
      </c>
      <c r="Q10" s="456">
        <v>43525</v>
      </c>
      <c r="R10" s="456">
        <v>43585</v>
      </c>
      <c r="S10" s="460"/>
      <c r="T10" s="458"/>
      <c r="U10" s="459"/>
      <c r="V10" s="459"/>
    </row>
    <row r="11" spans="1:22" ht="140.25" x14ac:dyDescent="0.2">
      <c r="A11" s="422">
        <v>4</v>
      </c>
      <c r="B11" s="807"/>
      <c r="C11" s="792"/>
      <c r="D11" s="792"/>
      <c r="E11" s="792"/>
      <c r="F11" s="792"/>
      <c r="G11" s="806"/>
      <c r="H11" s="792"/>
      <c r="I11" s="806"/>
      <c r="J11" s="801"/>
      <c r="K11" s="454" t="s">
        <v>1017</v>
      </c>
      <c r="L11" s="454" t="s">
        <v>1018</v>
      </c>
      <c r="M11" s="455">
        <v>1</v>
      </c>
      <c r="N11" s="454" t="s">
        <v>1706</v>
      </c>
      <c r="O11" s="454" t="s">
        <v>1577</v>
      </c>
      <c r="P11" s="454" t="s">
        <v>1014</v>
      </c>
      <c r="Q11" s="456"/>
      <c r="R11" s="456"/>
      <c r="S11" s="460" t="s">
        <v>1138</v>
      </c>
      <c r="T11" s="461" t="s">
        <v>1463</v>
      </c>
      <c r="U11" s="459" t="s">
        <v>1513</v>
      </c>
      <c r="V11" s="459"/>
    </row>
    <row r="12" spans="1:22" ht="25.5" x14ac:dyDescent="0.2">
      <c r="A12" s="422">
        <v>4</v>
      </c>
      <c r="B12" s="462" t="s">
        <v>684</v>
      </c>
      <c r="C12" s="463" t="s">
        <v>685</v>
      </c>
      <c r="D12" s="463"/>
      <c r="E12" s="463"/>
      <c r="F12" s="463"/>
      <c r="G12" s="463"/>
      <c r="H12" s="463"/>
      <c r="I12" s="464"/>
      <c r="J12" s="465"/>
      <c r="K12" s="463"/>
      <c r="L12" s="463"/>
      <c r="M12" s="201">
        <f>AVERAGE(M8:M11)</f>
        <v>0.75</v>
      </c>
      <c r="N12" s="466"/>
      <c r="O12" s="466"/>
      <c r="P12" s="466"/>
      <c r="Q12" s="466"/>
      <c r="R12" s="467"/>
      <c r="S12" s="468"/>
      <c r="T12" s="469"/>
      <c r="U12" s="466"/>
      <c r="V12" s="466"/>
    </row>
    <row r="13" spans="1:22" ht="28.5" customHeight="1" x14ac:dyDescent="0.2">
      <c r="A13" s="422">
        <v>4</v>
      </c>
      <c r="B13" s="441" t="s">
        <v>686</v>
      </c>
      <c r="C13" s="470" t="s">
        <v>688</v>
      </c>
      <c r="D13" s="470"/>
      <c r="E13" s="470"/>
      <c r="F13" s="470"/>
      <c r="G13" s="470"/>
      <c r="H13" s="470"/>
      <c r="I13" s="470"/>
      <c r="J13" s="470"/>
      <c r="K13" s="442"/>
      <c r="L13" s="470"/>
      <c r="M13" s="471"/>
      <c r="N13" s="470"/>
      <c r="O13" s="470"/>
      <c r="P13" s="470"/>
      <c r="Q13" s="472"/>
      <c r="R13" s="472"/>
      <c r="S13" s="446"/>
      <c r="T13" s="473"/>
      <c r="U13" s="445"/>
      <c r="V13" s="445"/>
    </row>
    <row r="14" spans="1:22" ht="153" x14ac:dyDescent="0.2">
      <c r="A14" s="422">
        <v>4</v>
      </c>
      <c r="B14" s="804" t="s">
        <v>689</v>
      </c>
      <c r="C14" s="792" t="s">
        <v>690</v>
      </c>
      <c r="D14" s="796" t="s">
        <v>247</v>
      </c>
      <c r="E14" s="792"/>
      <c r="F14" s="792"/>
      <c r="G14" s="806"/>
      <c r="H14" s="792"/>
      <c r="I14" s="474" t="s">
        <v>246</v>
      </c>
      <c r="J14" s="475" t="s">
        <v>1037</v>
      </c>
      <c r="K14" s="453" t="s">
        <v>956</v>
      </c>
      <c r="L14" s="454" t="s">
        <v>1352</v>
      </c>
      <c r="M14" s="455">
        <v>1</v>
      </c>
      <c r="N14" s="454" t="s">
        <v>641</v>
      </c>
      <c r="O14" s="454" t="s">
        <v>1577</v>
      </c>
      <c r="P14" s="454"/>
      <c r="Q14" s="456"/>
      <c r="R14" s="456">
        <v>43131</v>
      </c>
      <c r="S14" s="476" t="s">
        <v>1465</v>
      </c>
      <c r="T14" s="477" t="s">
        <v>1464</v>
      </c>
      <c r="U14" s="459"/>
      <c r="V14" s="459"/>
    </row>
    <row r="15" spans="1:22" ht="153" x14ac:dyDescent="0.2">
      <c r="A15" s="422">
        <v>4</v>
      </c>
      <c r="B15" s="804"/>
      <c r="C15" s="792"/>
      <c r="D15" s="796"/>
      <c r="E15" s="792"/>
      <c r="F15" s="792"/>
      <c r="G15" s="806"/>
      <c r="H15" s="792"/>
      <c r="I15" s="452" t="s">
        <v>246</v>
      </c>
      <c r="J15" s="453" t="s">
        <v>248</v>
      </c>
      <c r="K15" s="453" t="s">
        <v>868</v>
      </c>
      <c r="L15" s="454" t="s">
        <v>1352</v>
      </c>
      <c r="M15" s="455">
        <v>1</v>
      </c>
      <c r="N15" s="454" t="s">
        <v>641</v>
      </c>
      <c r="O15" s="454" t="s">
        <v>1577</v>
      </c>
      <c r="P15" s="454"/>
      <c r="Q15" s="456"/>
      <c r="R15" s="456">
        <v>43131</v>
      </c>
      <c r="S15" s="476" t="s">
        <v>1465</v>
      </c>
      <c r="T15" s="477" t="s">
        <v>1464</v>
      </c>
      <c r="U15" s="459"/>
      <c r="V15" s="459"/>
    </row>
    <row r="16" spans="1:22" ht="122.25" customHeight="1" x14ac:dyDescent="0.2">
      <c r="A16" s="422">
        <v>4</v>
      </c>
      <c r="B16" s="804"/>
      <c r="C16" s="792"/>
      <c r="D16" s="796"/>
      <c r="E16" s="792"/>
      <c r="F16" s="792"/>
      <c r="G16" s="806"/>
      <c r="H16" s="792"/>
      <c r="I16" s="452" t="s">
        <v>249</v>
      </c>
      <c r="J16" s="453" t="s">
        <v>250</v>
      </c>
      <c r="K16" s="453" t="s">
        <v>869</v>
      </c>
      <c r="L16" s="454" t="s">
        <v>1352</v>
      </c>
      <c r="M16" s="455">
        <v>1</v>
      </c>
      <c r="N16" s="454" t="s">
        <v>641</v>
      </c>
      <c r="O16" s="454" t="s">
        <v>1577</v>
      </c>
      <c r="P16" s="454"/>
      <c r="Q16" s="456"/>
      <c r="R16" s="456">
        <v>43131</v>
      </c>
      <c r="S16" s="476" t="s">
        <v>1465</v>
      </c>
      <c r="T16" s="477" t="s">
        <v>1464</v>
      </c>
      <c r="U16" s="459"/>
      <c r="V16" s="459"/>
    </row>
    <row r="17" spans="1:22" ht="72.75" customHeight="1" x14ac:dyDescent="0.2">
      <c r="A17" s="422">
        <v>4</v>
      </c>
      <c r="B17" s="804"/>
      <c r="C17" s="792"/>
      <c r="D17" s="796"/>
      <c r="E17" s="792"/>
      <c r="F17" s="792"/>
      <c r="G17" s="806"/>
      <c r="H17" s="792"/>
      <c r="I17" s="452" t="s">
        <v>251</v>
      </c>
      <c r="J17" s="453" t="s">
        <v>252</v>
      </c>
      <c r="K17" s="453" t="s">
        <v>1187</v>
      </c>
      <c r="L17" s="454" t="s">
        <v>1674</v>
      </c>
      <c r="M17" s="455">
        <v>0.1</v>
      </c>
      <c r="N17" s="454" t="s">
        <v>1675</v>
      </c>
      <c r="O17" s="454" t="s">
        <v>1014</v>
      </c>
      <c r="P17" s="454"/>
      <c r="Q17" s="456"/>
      <c r="R17" s="478">
        <v>43585</v>
      </c>
      <c r="S17" s="479" t="s">
        <v>1516</v>
      </c>
      <c r="T17" s="480" t="s">
        <v>1473</v>
      </c>
      <c r="U17" s="459"/>
      <c r="V17" s="481" t="s">
        <v>1627</v>
      </c>
    </row>
    <row r="18" spans="1:22" ht="191.25" x14ac:dyDescent="0.2">
      <c r="A18" s="422">
        <v>4</v>
      </c>
      <c r="B18" s="804"/>
      <c r="C18" s="792"/>
      <c r="D18" s="796"/>
      <c r="E18" s="792"/>
      <c r="F18" s="792"/>
      <c r="G18" s="806"/>
      <c r="H18" s="792"/>
      <c r="I18" s="452" t="s">
        <v>243</v>
      </c>
      <c r="J18" s="453" t="s">
        <v>870</v>
      </c>
      <c r="K18" s="453" t="s">
        <v>1139</v>
      </c>
      <c r="L18" s="454" t="s">
        <v>1352</v>
      </c>
      <c r="M18" s="455">
        <v>1</v>
      </c>
      <c r="N18" s="454" t="s">
        <v>641</v>
      </c>
      <c r="O18" s="454" t="s">
        <v>1577</v>
      </c>
      <c r="P18" s="454"/>
      <c r="Q18" s="456"/>
      <c r="R18" s="456">
        <v>43131</v>
      </c>
      <c r="S18" s="476" t="s">
        <v>1465</v>
      </c>
      <c r="T18" s="477" t="s">
        <v>1464</v>
      </c>
      <c r="U18" s="459"/>
      <c r="V18" s="459"/>
    </row>
    <row r="19" spans="1:22" ht="191.25" x14ac:dyDescent="0.2">
      <c r="A19" s="422">
        <v>4</v>
      </c>
      <c r="B19" s="804"/>
      <c r="C19" s="792"/>
      <c r="D19" s="796"/>
      <c r="E19" s="792"/>
      <c r="F19" s="792"/>
      <c r="G19" s="806"/>
      <c r="H19" s="792"/>
      <c r="I19" s="452" t="s">
        <v>243</v>
      </c>
      <c r="J19" s="453" t="s">
        <v>253</v>
      </c>
      <c r="K19" s="453" t="s">
        <v>1139</v>
      </c>
      <c r="L19" s="454" t="s">
        <v>1352</v>
      </c>
      <c r="M19" s="455">
        <v>1</v>
      </c>
      <c r="N19" s="454" t="s">
        <v>641</v>
      </c>
      <c r="O19" s="454" t="s">
        <v>1577</v>
      </c>
      <c r="P19" s="454"/>
      <c r="Q19" s="456"/>
      <c r="R19" s="456">
        <v>43131</v>
      </c>
      <c r="S19" s="476" t="s">
        <v>1465</v>
      </c>
      <c r="T19" s="477" t="s">
        <v>1464</v>
      </c>
      <c r="U19" s="459"/>
      <c r="V19" s="459"/>
    </row>
    <row r="20" spans="1:22" ht="191.25" x14ac:dyDescent="0.2">
      <c r="A20" s="422">
        <v>4</v>
      </c>
      <c r="B20" s="804"/>
      <c r="C20" s="792"/>
      <c r="D20" s="796"/>
      <c r="E20" s="792"/>
      <c r="F20" s="792"/>
      <c r="G20" s="806"/>
      <c r="H20" s="792"/>
      <c r="I20" s="452" t="s">
        <v>243</v>
      </c>
      <c r="J20" s="453" t="s">
        <v>1106</v>
      </c>
      <c r="K20" s="453" t="s">
        <v>1139</v>
      </c>
      <c r="L20" s="454" t="s">
        <v>1352</v>
      </c>
      <c r="M20" s="455">
        <v>1</v>
      </c>
      <c r="N20" s="454" t="s">
        <v>641</v>
      </c>
      <c r="O20" s="454" t="s">
        <v>1577</v>
      </c>
      <c r="P20" s="454"/>
      <c r="Q20" s="456"/>
      <c r="R20" s="456">
        <v>43131</v>
      </c>
      <c r="S20" s="476" t="s">
        <v>1465</v>
      </c>
      <c r="T20" s="477" t="s">
        <v>1464</v>
      </c>
      <c r="U20" s="459"/>
      <c r="V20" s="459"/>
    </row>
    <row r="21" spans="1:22" ht="165.75" x14ac:dyDescent="0.2">
      <c r="A21" s="422">
        <v>4</v>
      </c>
      <c r="B21" s="804" t="s">
        <v>691</v>
      </c>
      <c r="C21" s="792" t="s">
        <v>21</v>
      </c>
      <c r="D21" s="796" t="s">
        <v>254</v>
      </c>
      <c r="E21" s="449"/>
      <c r="F21" s="449"/>
      <c r="G21" s="451"/>
      <c r="H21" s="449"/>
      <c r="I21" s="452" t="s">
        <v>245</v>
      </c>
      <c r="J21" s="453" t="s">
        <v>873</v>
      </c>
      <c r="K21" s="453" t="s">
        <v>1141</v>
      </c>
      <c r="L21" s="454" t="s">
        <v>1140</v>
      </c>
      <c r="M21" s="455">
        <v>1</v>
      </c>
      <c r="N21" s="459" t="s">
        <v>641</v>
      </c>
      <c r="O21" s="454" t="s">
        <v>1577</v>
      </c>
      <c r="P21" s="454"/>
      <c r="Q21" s="456">
        <v>43739</v>
      </c>
      <c r="R21" s="456">
        <v>43830</v>
      </c>
      <c r="S21" s="460" t="s">
        <v>1138</v>
      </c>
      <c r="T21" s="480" t="s">
        <v>1466</v>
      </c>
      <c r="U21" s="454" t="s">
        <v>1387</v>
      </c>
      <c r="V21" s="454"/>
    </row>
    <row r="22" spans="1:22" ht="117" customHeight="1" x14ac:dyDescent="0.2">
      <c r="A22" s="422">
        <v>4</v>
      </c>
      <c r="B22" s="804"/>
      <c r="C22" s="792"/>
      <c r="D22" s="796"/>
      <c r="E22" s="449"/>
      <c r="F22" s="449"/>
      <c r="G22" s="451"/>
      <c r="H22" s="449"/>
      <c r="I22" s="452" t="s">
        <v>245</v>
      </c>
      <c r="J22" s="453" t="s">
        <v>874</v>
      </c>
      <c r="K22" s="453" t="s">
        <v>1141</v>
      </c>
      <c r="L22" s="454" t="s">
        <v>1140</v>
      </c>
      <c r="M22" s="455">
        <v>1</v>
      </c>
      <c r="N22" s="459" t="s">
        <v>641</v>
      </c>
      <c r="O22" s="454" t="s">
        <v>1577</v>
      </c>
      <c r="P22" s="454"/>
      <c r="Q22" s="456">
        <v>43739</v>
      </c>
      <c r="R22" s="456">
        <v>43830</v>
      </c>
      <c r="S22" s="460" t="s">
        <v>1138</v>
      </c>
      <c r="T22" s="480" t="s">
        <v>1466</v>
      </c>
      <c r="U22" s="454" t="s">
        <v>1387</v>
      </c>
      <c r="V22" s="454"/>
    </row>
    <row r="23" spans="1:22" ht="91.5" customHeight="1" x14ac:dyDescent="0.2">
      <c r="A23" s="422">
        <v>4</v>
      </c>
      <c r="B23" s="804"/>
      <c r="C23" s="792"/>
      <c r="D23" s="796"/>
      <c r="E23" s="449"/>
      <c r="F23" s="449"/>
      <c r="G23" s="451"/>
      <c r="H23" s="449"/>
      <c r="I23" s="452" t="s">
        <v>255</v>
      </c>
      <c r="J23" s="453" t="s">
        <v>1701</v>
      </c>
      <c r="K23" s="453" t="s">
        <v>1305</v>
      </c>
      <c r="L23" s="459" t="s">
        <v>1191</v>
      </c>
      <c r="M23" s="455">
        <v>0</v>
      </c>
      <c r="N23" s="454" t="s">
        <v>1675</v>
      </c>
      <c r="O23" s="454" t="s">
        <v>1014</v>
      </c>
      <c r="P23" s="454"/>
      <c r="Q23" s="456"/>
      <c r="R23" s="478">
        <v>43585</v>
      </c>
      <c r="S23" s="460"/>
      <c r="T23" s="482" t="s">
        <v>1430</v>
      </c>
      <c r="U23" s="459"/>
      <c r="V23" s="481" t="s">
        <v>1758</v>
      </c>
    </row>
    <row r="24" spans="1:22" ht="104.25" customHeight="1" x14ac:dyDescent="0.2">
      <c r="A24" s="422">
        <v>4</v>
      </c>
      <c r="B24" s="804"/>
      <c r="C24" s="792"/>
      <c r="D24" s="796"/>
      <c r="E24" s="449"/>
      <c r="F24" s="449"/>
      <c r="G24" s="451"/>
      <c r="H24" s="449"/>
      <c r="I24" s="452" t="s">
        <v>243</v>
      </c>
      <c r="J24" s="453" t="s">
        <v>1019</v>
      </c>
      <c r="K24" s="453" t="s">
        <v>875</v>
      </c>
      <c r="L24" s="454" t="s">
        <v>955</v>
      </c>
      <c r="M24" s="455">
        <v>1</v>
      </c>
      <c r="N24" s="454" t="s">
        <v>1500</v>
      </c>
      <c r="O24" s="454" t="s">
        <v>954</v>
      </c>
      <c r="P24" s="454" t="s">
        <v>1011</v>
      </c>
      <c r="Q24" s="456"/>
      <c r="R24" s="456"/>
      <c r="S24" s="457" t="s">
        <v>1353</v>
      </c>
      <c r="T24" s="458"/>
      <c r="U24" s="459"/>
      <c r="V24" s="459"/>
    </row>
    <row r="25" spans="1:22" ht="76.5" x14ac:dyDescent="0.2">
      <c r="A25" s="422">
        <v>4</v>
      </c>
      <c r="B25" s="804"/>
      <c r="C25" s="792"/>
      <c r="D25" s="796"/>
      <c r="E25" s="449"/>
      <c r="F25" s="449"/>
      <c r="G25" s="451"/>
      <c r="H25" s="449"/>
      <c r="I25" s="452" t="s">
        <v>243</v>
      </c>
      <c r="J25" s="453" t="s">
        <v>258</v>
      </c>
      <c r="K25" s="453" t="s">
        <v>1344</v>
      </c>
      <c r="L25" s="454" t="s">
        <v>1345</v>
      </c>
      <c r="M25" s="455">
        <v>0.75</v>
      </c>
      <c r="N25" s="454" t="s">
        <v>1500</v>
      </c>
      <c r="O25" s="454" t="s">
        <v>1577</v>
      </c>
      <c r="P25" s="454" t="s">
        <v>954</v>
      </c>
      <c r="Q25" s="456"/>
      <c r="R25" s="456"/>
      <c r="S25" s="460"/>
      <c r="T25" s="458"/>
      <c r="U25" s="459" t="s">
        <v>1474</v>
      </c>
      <c r="V25" s="459"/>
    </row>
    <row r="26" spans="1:22" ht="24.95" customHeight="1" x14ac:dyDescent="0.2">
      <c r="A26" s="422">
        <v>4</v>
      </c>
      <c r="B26" s="462" t="s">
        <v>686</v>
      </c>
      <c r="C26" s="483" t="s">
        <v>688</v>
      </c>
      <c r="D26" s="484"/>
      <c r="E26" s="466"/>
      <c r="F26" s="466"/>
      <c r="G26" s="466"/>
      <c r="H26" s="466"/>
      <c r="I26" s="466"/>
      <c r="J26" s="485"/>
      <c r="K26" s="485"/>
      <c r="L26" s="485"/>
      <c r="M26" s="201">
        <f>AVERAGE(M14:M25)</f>
        <v>0.8208333333333333</v>
      </c>
      <c r="N26" s="485"/>
      <c r="O26" s="485"/>
      <c r="P26" s="485"/>
      <c r="Q26" s="467"/>
      <c r="R26" s="467"/>
      <c r="S26" s="468"/>
      <c r="T26" s="469"/>
      <c r="U26" s="466"/>
      <c r="V26" s="466"/>
    </row>
    <row r="27" spans="1:22" ht="21.95" customHeight="1" x14ac:dyDescent="0.2">
      <c r="A27" s="422">
        <v>4</v>
      </c>
      <c r="B27" s="441" t="s">
        <v>693</v>
      </c>
      <c r="C27" s="470" t="s">
        <v>1759</v>
      </c>
      <c r="D27" s="443"/>
      <c r="E27" s="470"/>
      <c r="F27" s="470"/>
      <c r="G27" s="470"/>
      <c r="H27" s="470"/>
      <c r="I27" s="470"/>
      <c r="J27" s="470"/>
      <c r="K27" s="470"/>
      <c r="L27" s="470"/>
      <c r="M27" s="471"/>
      <c r="N27" s="470"/>
      <c r="O27" s="443"/>
      <c r="P27" s="443"/>
      <c r="Q27" s="472"/>
      <c r="R27" s="472"/>
      <c r="S27" s="446"/>
      <c r="T27" s="473"/>
      <c r="U27" s="445"/>
      <c r="V27" s="445"/>
    </row>
    <row r="28" spans="1:22" ht="76.5" x14ac:dyDescent="0.2">
      <c r="A28" s="422">
        <v>4</v>
      </c>
      <c r="B28" s="486" t="s">
        <v>694</v>
      </c>
      <c r="C28" s="487" t="s">
        <v>698</v>
      </c>
      <c r="D28" s="450"/>
      <c r="E28" s="449"/>
      <c r="F28" s="449" t="s">
        <v>876</v>
      </c>
      <c r="G28" s="451"/>
      <c r="H28" s="449"/>
      <c r="I28" s="451"/>
      <c r="J28" s="459"/>
      <c r="K28" s="454" t="s">
        <v>877</v>
      </c>
      <c r="L28" s="454" t="s">
        <v>1570</v>
      </c>
      <c r="M28" s="455">
        <v>0</v>
      </c>
      <c r="N28" s="454" t="s">
        <v>1500</v>
      </c>
      <c r="O28" s="454" t="s">
        <v>954</v>
      </c>
      <c r="P28" s="454"/>
      <c r="Q28" s="456"/>
      <c r="R28" s="456">
        <v>43554</v>
      </c>
      <c r="S28" s="460"/>
      <c r="T28" s="458"/>
      <c r="U28" s="459"/>
      <c r="V28" s="459"/>
    </row>
    <row r="29" spans="1:22" ht="51" x14ac:dyDescent="0.2">
      <c r="A29" s="422">
        <v>4</v>
      </c>
      <c r="B29" s="486" t="s">
        <v>695</v>
      </c>
      <c r="C29" s="449" t="s">
        <v>699</v>
      </c>
      <c r="D29" s="450" t="s">
        <v>259</v>
      </c>
      <c r="E29" s="449"/>
      <c r="F29" s="449" t="s">
        <v>878</v>
      </c>
      <c r="G29" s="451"/>
      <c r="H29" s="449"/>
      <c r="I29" s="451"/>
      <c r="J29" s="459"/>
      <c r="K29" s="454" t="s">
        <v>877</v>
      </c>
      <c r="L29" s="454" t="s">
        <v>1570</v>
      </c>
      <c r="M29" s="455">
        <v>0</v>
      </c>
      <c r="N29" s="454" t="s">
        <v>1500</v>
      </c>
      <c r="O29" s="454" t="s">
        <v>954</v>
      </c>
      <c r="P29" s="454"/>
      <c r="Q29" s="456"/>
      <c r="R29" s="456">
        <v>43554</v>
      </c>
      <c r="S29" s="460"/>
      <c r="T29" s="458"/>
      <c r="U29" s="459"/>
      <c r="V29" s="459"/>
    </row>
    <row r="30" spans="1:22" ht="89.25" x14ac:dyDescent="0.2">
      <c r="A30" s="422">
        <v>4</v>
      </c>
      <c r="B30" s="486" t="s">
        <v>696</v>
      </c>
      <c r="C30" s="449" t="s">
        <v>957</v>
      </c>
      <c r="D30" s="450" t="s">
        <v>958</v>
      </c>
      <c r="E30" s="449"/>
      <c r="F30" s="449" t="s">
        <v>879</v>
      </c>
      <c r="G30" s="451"/>
      <c r="H30" s="449"/>
      <c r="I30" s="451"/>
      <c r="J30" s="459"/>
      <c r="K30" s="454" t="s">
        <v>880</v>
      </c>
      <c r="L30" s="454" t="s">
        <v>1570</v>
      </c>
      <c r="M30" s="455">
        <v>0</v>
      </c>
      <c r="N30" s="454" t="s">
        <v>1500</v>
      </c>
      <c r="O30" s="454" t="s">
        <v>954</v>
      </c>
      <c r="P30" s="454"/>
      <c r="Q30" s="456"/>
      <c r="R30" s="456">
        <v>43554</v>
      </c>
      <c r="S30" s="460"/>
      <c r="T30" s="458"/>
      <c r="U30" s="459"/>
      <c r="V30" s="459"/>
    </row>
    <row r="31" spans="1:22" ht="51" x14ac:dyDescent="0.2">
      <c r="A31" s="422">
        <v>4</v>
      </c>
      <c r="B31" s="486" t="s">
        <v>697</v>
      </c>
      <c r="C31" s="459" t="s">
        <v>959</v>
      </c>
      <c r="D31" s="450" t="s">
        <v>960</v>
      </c>
      <c r="E31" s="449"/>
      <c r="F31" s="449"/>
      <c r="G31" s="451"/>
      <c r="H31" s="449"/>
      <c r="I31" s="451"/>
      <c r="J31" s="459"/>
      <c r="K31" s="454" t="s">
        <v>877</v>
      </c>
      <c r="L31" s="454" t="s">
        <v>1570</v>
      </c>
      <c r="M31" s="455">
        <v>0</v>
      </c>
      <c r="N31" s="454" t="s">
        <v>1500</v>
      </c>
      <c r="O31" s="454" t="s">
        <v>954</v>
      </c>
      <c r="P31" s="454"/>
      <c r="Q31" s="456"/>
      <c r="R31" s="456">
        <v>43554</v>
      </c>
      <c r="S31" s="460"/>
      <c r="T31" s="458"/>
      <c r="U31" s="459"/>
      <c r="V31" s="459"/>
    </row>
    <row r="32" spans="1:22" ht="24.95" customHeight="1" x14ac:dyDescent="0.2">
      <c r="A32" s="422">
        <v>4</v>
      </c>
      <c r="B32" s="462" t="s">
        <v>693</v>
      </c>
      <c r="C32" s="483" t="s">
        <v>692</v>
      </c>
      <c r="D32" s="484"/>
      <c r="E32" s="466"/>
      <c r="F32" s="466"/>
      <c r="G32" s="466"/>
      <c r="H32" s="466"/>
      <c r="I32" s="466"/>
      <c r="J32" s="466"/>
      <c r="K32" s="466"/>
      <c r="L32" s="485"/>
      <c r="M32" s="201">
        <f>AVERAGE(M28:M31)</f>
        <v>0</v>
      </c>
      <c r="N32" s="466"/>
      <c r="O32" s="485"/>
      <c r="P32" s="485"/>
      <c r="Q32" s="467"/>
      <c r="R32" s="467"/>
      <c r="S32" s="468"/>
      <c r="T32" s="469"/>
      <c r="U32" s="466"/>
      <c r="V32" s="466"/>
    </row>
    <row r="33" spans="1:22" ht="21.95" customHeight="1" x14ac:dyDescent="0.2">
      <c r="A33" s="422">
        <v>4</v>
      </c>
      <c r="B33" s="441" t="s">
        <v>701</v>
      </c>
      <c r="C33" s="442" t="s">
        <v>700</v>
      </c>
      <c r="D33" s="443"/>
      <c r="E33" s="442"/>
      <c r="F33" s="442"/>
      <c r="G33" s="442"/>
      <c r="H33" s="442"/>
      <c r="I33" s="442"/>
      <c r="J33" s="442"/>
      <c r="K33" s="442"/>
      <c r="L33" s="442"/>
      <c r="M33" s="444"/>
      <c r="N33" s="442"/>
      <c r="O33" s="443"/>
      <c r="P33" s="443"/>
      <c r="Q33" s="472"/>
      <c r="R33" s="472"/>
      <c r="S33" s="446"/>
      <c r="T33" s="473"/>
      <c r="U33" s="445"/>
      <c r="V33" s="445"/>
    </row>
    <row r="34" spans="1:22" ht="114.75" x14ac:dyDescent="0.2">
      <c r="A34" s="422">
        <v>4</v>
      </c>
      <c r="B34" s="793" t="s">
        <v>702</v>
      </c>
      <c r="C34" s="791" t="s">
        <v>1020</v>
      </c>
      <c r="D34" s="797" t="s">
        <v>961</v>
      </c>
      <c r="E34" s="487" t="s">
        <v>703</v>
      </c>
      <c r="F34" s="449"/>
      <c r="G34" s="451"/>
      <c r="H34" s="449"/>
      <c r="I34" s="452" t="s">
        <v>260</v>
      </c>
      <c r="J34" s="453" t="s">
        <v>261</v>
      </c>
      <c r="K34" s="453" t="s">
        <v>881</v>
      </c>
      <c r="L34" s="488" t="s">
        <v>1628</v>
      </c>
      <c r="M34" s="455">
        <v>0.42</v>
      </c>
      <c r="N34" s="454" t="s">
        <v>641</v>
      </c>
      <c r="O34" s="454" t="s">
        <v>954</v>
      </c>
      <c r="P34" s="454" t="s">
        <v>1011</v>
      </c>
      <c r="Q34" s="456">
        <v>43525</v>
      </c>
      <c r="R34" s="456">
        <v>43585</v>
      </c>
      <c r="S34" s="460"/>
      <c r="T34" s="458"/>
      <c r="U34" s="459"/>
      <c r="V34" s="459"/>
    </row>
    <row r="35" spans="1:22" ht="76.5" x14ac:dyDescent="0.2">
      <c r="A35" s="422">
        <v>4</v>
      </c>
      <c r="B35" s="793"/>
      <c r="C35" s="791"/>
      <c r="D35" s="797"/>
      <c r="E35" s="487" t="s">
        <v>704</v>
      </c>
      <c r="F35" s="449"/>
      <c r="G35" s="451"/>
      <c r="H35" s="449"/>
      <c r="I35" s="451"/>
      <c r="J35" s="459"/>
      <c r="K35" s="454" t="s">
        <v>1021</v>
      </c>
      <c r="L35" s="488" t="s">
        <v>1628</v>
      </c>
      <c r="M35" s="455">
        <v>0.42</v>
      </c>
      <c r="N35" s="454" t="s">
        <v>641</v>
      </c>
      <c r="O35" s="454" t="s">
        <v>954</v>
      </c>
      <c r="P35" s="454" t="s">
        <v>1011</v>
      </c>
      <c r="Q35" s="456">
        <v>43525</v>
      </c>
      <c r="R35" s="456">
        <v>43585</v>
      </c>
      <c r="S35" s="460"/>
      <c r="T35" s="458"/>
      <c r="U35" s="459"/>
      <c r="V35" s="459"/>
    </row>
    <row r="36" spans="1:22" ht="89.25" x14ac:dyDescent="0.2">
      <c r="A36" s="422">
        <v>4</v>
      </c>
      <c r="B36" s="793" t="s">
        <v>705</v>
      </c>
      <c r="C36" s="791" t="s">
        <v>706</v>
      </c>
      <c r="D36" s="797" t="s">
        <v>262</v>
      </c>
      <c r="E36" s="791" t="s">
        <v>1131</v>
      </c>
      <c r="F36" s="449"/>
      <c r="G36" s="451"/>
      <c r="H36" s="449"/>
      <c r="I36" s="452" t="s">
        <v>249</v>
      </c>
      <c r="J36" s="453" t="s">
        <v>962</v>
      </c>
      <c r="K36" s="453" t="s">
        <v>882</v>
      </c>
      <c r="L36" s="454" t="s">
        <v>1022</v>
      </c>
      <c r="M36" s="455">
        <v>1</v>
      </c>
      <c r="N36" s="454" t="s">
        <v>1500</v>
      </c>
      <c r="O36" s="454" t="s">
        <v>954</v>
      </c>
      <c r="P36" s="454" t="s">
        <v>1011</v>
      </c>
      <c r="Q36" s="456"/>
      <c r="R36" s="456"/>
      <c r="S36" s="457" t="s">
        <v>1353</v>
      </c>
      <c r="T36" s="458"/>
      <c r="U36" s="459"/>
      <c r="V36" s="459"/>
    </row>
    <row r="37" spans="1:22" ht="118.5" customHeight="1" x14ac:dyDescent="0.2">
      <c r="A37" s="422">
        <v>4</v>
      </c>
      <c r="B37" s="793"/>
      <c r="C37" s="791"/>
      <c r="D37" s="797"/>
      <c r="E37" s="791"/>
      <c r="F37" s="449"/>
      <c r="G37" s="451"/>
      <c r="H37" s="449"/>
      <c r="I37" s="452" t="s">
        <v>243</v>
      </c>
      <c r="J37" s="453" t="s">
        <v>263</v>
      </c>
      <c r="K37" s="453" t="s">
        <v>963</v>
      </c>
      <c r="L37" s="454" t="s">
        <v>1030</v>
      </c>
      <c r="M37" s="455">
        <v>0</v>
      </c>
      <c r="N37" s="454" t="s">
        <v>1500</v>
      </c>
      <c r="O37" s="454" t="s">
        <v>954</v>
      </c>
      <c r="P37" s="454" t="s">
        <v>1011</v>
      </c>
      <c r="Q37" s="456"/>
      <c r="R37" s="456">
        <v>43524</v>
      </c>
      <c r="S37" s="460"/>
      <c r="T37" s="458"/>
      <c r="U37" s="459"/>
      <c r="V37" s="459"/>
    </row>
    <row r="38" spans="1:22" ht="63.75" x14ac:dyDescent="0.2">
      <c r="A38" s="422">
        <v>4</v>
      </c>
      <c r="B38" s="489" t="s">
        <v>705</v>
      </c>
      <c r="C38" s="449" t="s">
        <v>964</v>
      </c>
      <c r="D38" s="490" t="s">
        <v>264</v>
      </c>
      <c r="E38" s="449"/>
      <c r="F38" s="449"/>
      <c r="G38" s="451"/>
      <c r="H38" s="449"/>
      <c r="I38" s="451"/>
      <c r="J38" s="459"/>
      <c r="K38" s="454" t="s">
        <v>1332</v>
      </c>
      <c r="L38" s="454" t="s">
        <v>1333</v>
      </c>
      <c r="M38" s="455">
        <v>1</v>
      </c>
      <c r="N38" s="454" t="s">
        <v>641</v>
      </c>
      <c r="O38" s="454" t="s">
        <v>954</v>
      </c>
      <c r="P38" s="454" t="s">
        <v>1011</v>
      </c>
      <c r="Q38" s="456"/>
      <c r="R38" s="456"/>
      <c r="S38" s="460" t="s">
        <v>1192</v>
      </c>
      <c r="T38" s="458"/>
      <c r="U38" s="459"/>
      <c r="V38" s="459"/>
    </row>
    <row r="39" spans="1:22" ht="25.5" x14ac:dyDescent="0.2">
      <c r="A39" s="422">
        <v>4</v>
      </c>
      <c r="B39" s="462" t="s">
        <v>701</v>
      </c>
      <c r="C39" s="463" t="s">
        <v>700</v>
      </c>
      <c r="D39" s="491"/>
      <c r="E39" s="466"/>
      <c r="F39" s="466"/>
      <c r="G39" s="466"/>
      <c r="H39" s="466"/>
      <c r="I39" s="466"/>
      <c r="J39" s="466"/>
      <c r="K39" s="485"/>
      <c r="L39" s="485"/>
      <c r="M39" s="201">
        <f>AVERAGE(M34:M38)</f>
        <v>0.56799999999999995</v>
      </c>
      <c r="N39" s="485"/>
      <c r="O39" s="485"/>
      <c r="P39" s="485"/>
      <c r="Q39" s="467"/>
      <c r="R39" s="467"/>
      <c r="S39" s="468"/>
      <c r="T39" s="469"/>
      <c r="U39" s="466"/>
      <c r="V39" s="466"/>
    </row>
    <row r="40" spans="1:22" ht="21.75" customHeight="1" x14ac:dyDescent="0.2">
      <c r="A40" s="422">
        <v>5</v>
      </c>
      <c r="B40" s="492">
        <v>5</v>
      </c>
      <c r="C40" s="493" t="s">
        <v>707</v>
      </c>
      <c r="D40" s="494"/>
      <c r="E40" s="493"/>
      <c r="F40" s="493"/>
      <c r="G40" s="493"/>
      <c r="H40" s="493"/>
      <c r="I40" s="493"/>
      <c r="J40" s="493"/>
      <c r="K40" s="493"/>
      <c r="L40" s="493"/>
      <c r="M40" s="495"/>
      <c r="N40" s="493"/>
      <c r="O40" s="494"/>
      <c r="P40" s="494"/>
      <c r="Q40" s="496"/>
      <c r="R40" s="496"/>
      <c r="S40" s="497"/>
      <c r="T40" s="498"/>
      <c r="U40" s="499"/>
      <c r="V40" s="499"/>
    </row>
    <row r="41" spans="1:22" ht="21.95" customHeight="1" x14ac:dyDescent="0.2">
      <c r="A41" s="422">
        <v>5</v>
      </c>
      <c r="B41" s="441" t="s">
        <v>708</v>
      </c>
      <c r="C41" s="442" t="s">
        <v>712</v>
      </c>
      <c r="D41" s="443"/>
      <c r="E41" s="442"/>
      <c r="F41" s="442"/>
      <c r="G41" s="442"/>
      <c r="H41" s="442"/>
      <c r="I41" s="442"/>
      <c r="J41" s="442"/>
      <c r="K41" s="442"/>
      <c r="L41" s="442"/>
      <c r="M41" s="444"/>
      <c r="N41" s="442"/>
      <c r="O41" s="443"/>
      <c r="P41" s="443"/>
      <c r="Q41" s="472"/>
      <c r="R41" s="472"/>
      <c r="S41" s="446"/>
      <c r="T41" s="473"/>
      <c r="U41" s="445"/>
      <c r="V41" s="445"/>
    </row>
    <row r="42" spans="1:22" ht="118.5" customHeight="1" x14ac:dyDescent="0.2">
      <c r="A42" s="422">
        <v>5</v>
      </c>
      <c r="B42" s="793" t="s">
        <v>713</v>
      </c>
      <c r="C42" s="791" t="s">
        <v>711</v>
      </c>
      <c r="D42" s="797" t="s">
        <v>268</v>
      </c>
      <c r="E42" s="487" t="s">
        <v>584</v>
      </c>
      <c r="F42" s="449"/>
      <c r="G42" s="451" t="s">
        <v>965</v>
      </c>
      <c r="H42" s="449" t="s">
        <v>265</v>
      </c>
      <c r="I42" s="452" t="s">
        <v>266</v>
      </c>
      <c r="J42" s="453" t="s">
        <v>267</v>
      </c>
      <c r="K42" s="453" t="s">
        <v>883</v>
      </c>
      <c r="L42" s="454" t="s">
        <v>1023</v>
      </c>
      <c r="M42" s="455">
        <v>0.5</v>
      </c>
      <c r="N42" s="454" t="s">
        <v>1500</v>
      </c>
      <c r="O42" s="454" t="s">
        <v>954</v>
      </c>
      <c r="P42" s="454" t="s">
        <v>1011</v>
      </c>
      <c r="Q42" s="456"/>
      <c r="R42" s="456">
        <v>43615</v>
      </c>
      <c r="S42" s="460" t="s">
        <v>1579</v>
      </c>
      <c r="T42" s="458"/>
      <c r="U42" s="459"/>
      <c r="V42" s="459"/>
    </row>
    <row r="43" spans="1:22" ht="96" customHeight="1" x14ac:dyDescent="0.2">
      <c r="A43" s="422">
        <v>5</v>
      </c>
      <c r="B43" s="793"/>
      <c r="C43" s="791"/>
      <c r="D43" s="797"/>
      <c r="E43" s="487" t="s">
        <v>270</v>
      </c>
      <c r="F43" s="449"/>
      <c r="G43" s="451"/>
      <c r="H43" s="459"/>
      <c r="I43" s="451"/>
      <c r="J43" s="454"/>
      <c r="K43" s="454" t="s">
        <v>595</v>
      </c>
      <c r="L43" s="454" t="s">
        <v>955</v>
      </c>
      <c r="M43" s="455">
        <v>1</v>
      </c>
      <c r="N43" s="454" t="s">
        <v>1500</v>
      </c>
      <c r="O43" s="454" t="s">
        <v>954</v>
      </c>
      <c r="P43" s="454" t="s">
        <v>1011</v>
      </c>
      <c r="Q43" s="456"/>
      <c r="R43" s="456"/>
      <c r="S43" s="457" t="s">
        <v>1353</v>
      </c>
      <c r="T43" s="458"/>
      <c r="U43" s="459"/>
      <c r="V43" s="459"/>
    </row>
    <row r="44" spans="1:22" ht="117.75" customHeight="1" x14ac:dyDescent="0.2">
      <c r="A44" s="422">
        <v>5</v>
      </c>
      <c r="B44" s="793"/>
      <c r="C44" s="791"/>
      <c r="D44" s="797"/>
      <c r="E44" s="449"/>
      <c r="F44" s="449"/>
      <c r="G44" s="451"/>
      <c r="H44" s="449"/>
      <c r="I44" s="452" t="s">
        <v>243</v>
      </c>
      <c r="J44" s="453" t="s">
        <v>1121</v>
      </c>
      <c r="K44" s="453" t="s">
        <v>884</v>
      </c>
      <c r="L44" s="454" t="s">
        <v>1746</v>
      </c>
      <c r="M44" s="455">
        <v>0.5</v>
      </c>
      <c r="N44" s="454" t="s">
        <v>1500</v>
      </c>
      <c r="O44" s="454" t="s">
        <v>954</v>
      </c>
      <c r="P44" s="454"/>
      <c r="Q44" s="142">
        <v>43586</v>
      </c>
      <c r="R44" s="302">
        <v>43676</v>
      </c>
      <c r="S44" s="457" t="s">
        <v>1354</v>
      </c>
      <c r="T44" s="458"/>
      <c r="U44" s="459"/>
      <c r="V44" s="459"/>
    </row>
    <row r="45" spans="1:22" ht="67.5" customHeight="1" x14ac:dyDescent="0.2">
      <c r="A45" s="422">
        <v>5</v>
      </c>
      <c r="B45" s="793"/>
      <c r="C45" s="791"/>
      <c r="D45" s="797"/>
      <c r="E45" s="449"/>
      <c r="F45" s="449"/>
      <c r="G45" s="451"/>
      <c r="H45" s="449"/>
      <c r="I45" s="452" t="s">
        <v>255</v>
      </c>
      <c r="J45" s="453" t="s">
        <v>256</v>
      </c>
      <c r="K45" s="453" t="s">
        <v>1189</v>
      </c>
      <c r="L45" s="459" t="s">
        <v>1190</v>
      </c>
      <c r="M45" s="455">
        <v>1</v>
      </c>
      <c r="N45" s="454" t="s">
        <v>1708</v>
      </c>
      <c r="O45" s="454" t="s">
        <v>1588</v>
      </c>
      <c r="P45" s="454" t="s">
        <v>1011</v>
      </c>
      <c r="Q45" s="456"/>
      <c r="R45" s="456"/>
      <c r="S45" s="500" t="s">
        <v>1629</v>
      </c>
      <c r="T45" s="480" t="s">
        <v>1760</v>
      </c>
      <c r="U45" s="459"/>
      <c r="V45" s="501" t="s">
        <v>1518</v>
      </c>
    </row>
    <row r="46" spans="1:22" ht="64.5" customHeight="1" x14ac:dyDescent="0.2">
      <c r="A46" s="422">
        <v>5</v>
      </c>
      <c r="B46" s="793"/>
      <c r="C46" s="791"/>
      <c r="D46" s="797"/>
      <c r="E46" s="449"/>
      <c r="F46" s="449"/>
      <c r="G46" s="451"/>
      <c r="H46" s="449"/>
      <c r="I46" s="452" t="s">
        <v>243</v>
      </c>
      <c r="J46" s="453" t="s">
        <v>1024</v>
      </c>
      <c r="K46" s="453" t="s">
        <v>1025</v>
      </c>
      <c r="L46" s="454" t="s">
        <v>1381</v>
      </c>
      <c r="M46" s="455">
        <v>0</v>
      </c>
      <c r="N46" s="454" t="s">
        <v>1500</v>
      </c>
      <c r="O46" s="454" t="s">
        <v>954</v>
      </c>
      <c r="P46" s="454" t="s">
        <v>1011</v>
      </c>
      <c r="Q46" s="519">
        <v>43586</v>
      </c>
      <c r="R46" s="519">
        <v>43646</v>
      </c>
      <c r="S46" s="460"/>
      <c r="T46" s="458"/>
      <c r="U46" s="459"/>
      <c r="V46" s="459"/>
    </row>
    <row r="47" spans="1:22" ht="21.95" customHeight="1" x14ac:dyDescent="0.2">
      <c r="A47" s="422">
        <v>5</v>
      </c>
      <c r="B47" s="441" t="s">
        <v>715</v>
      </c>
      <c r="C47" s="442" t="s">
        <v>716</v>
      </c>
      <c r="D47" s="443"/>
      <c r="E47" s="442"/>
      <c r="F47" s="442"/>
      <c r="G47" s="442"/>
      <c r="H47" s="442"/>
      <c r="I47" s="442"/>
      <c r="J47" s="442"/>
      <c r="K47" s="442"/>
      <c r="L47" s="442"/>
      <c r="M47" s="444"/>
      <c r="N47" s="442"/>
      <c r="O47" s="443"/>
      <c r="P47" s="443"/>
      <c r="Q47" s="472"/>
      <c r="R47" s="472"/>
      <c r="S47" s="446"/>
      <c r="T47" s="473"/>
      <c r="U47" s="445"/>
      <c r="V47" s="445"/>
    </row>
    <row r="48" spans="1:22" ht="97.5" customHeight="1" x14ac:dyDescent="0.2">
      <c r="A48" s="422">
        <v>5</v>
      </c>
      <c r="B48" s="502" t="s">
        <v>717</v>
      </c>
      <c r="C48" s="454" t="s">
        <v>1104</v>
      </c>
      <c r="D48" s="450" t="s">
        <v>247</v>
      </c>
      <c r="E48" s="449"/>
      <c r="F48" s="449"/>
      <c r="G48" s="451"/>
      <c r="H48" s="487"/>
      <c r="I48" s="451"/>
      <c r="J48" s="459"/>
      <c r="K48" s="454" t="s">
        <v>1107</v>
      </c>
      <c r="L48" s="454" t="s">
        <v>1386</v>
      </c>
      <c r="M48" s="455">
        <v>0.5</v>
      </c>
      <c r="N48" s="454" t="s">
        <v>1661</v>
      </c>
      <c r="O48" s="454" t="s">
        <v>954</v>
      </c>
      <c r="P48" s="454" t="s">
        <v>1033</v>
      </c>
      <c r="Q48" s="456">
        <v>43466</v>
      </c>
      <c r="R48" s="456">
        <v>43676</v>
      </c>
      <c r="S48" s="457" t="s">
        <v>1355</v>
      </c>
      <c r="T48" s="458"/>
      <c r="U48" s="454" t="s">
        <v>1042</v>
      </c>
      <c r="V48" s="454"/>
    </row>
    <row r="49" spans="1:22" ht="64.5" customHeight="1" x14ac:dyDescent="0.2">
      <c r="A49" s="422">
        <v>5</v>
      </c>
      <c r="B49" s="502" t="s">
        <v>718</v>
      </c>
      <c r="C49" s="503" t="s">
        <v>967</v>
      </c>
      <c r="D49" s="504" t="s">
        <v>271</v>
      </c>
      <c r="E49" s="449"/>
      <c r="F49" s="449"/>
      <c r="G49" s="451"/>
      <c r="H49" s="449"/>
      <c r="I49" s="451"/>
      <c r="J49" s="459"/>
      <c r="K49" s="454" t="s">
        <v>1334</v>
      </c>
      <c r="L49" s="454" t="s">
        <v>1335</v>
      </c>
      <c r="M49" s="455">
        <v>0.5</v>
      </c>
      <c r="N49" s="454" t="s">
        <v>641</v>
      </c>
      <c r="O49" s="454" t="s">
        <v>954</v>
      </c>
      <c r="P49" s="454" t="s">
        <v>1011</v>
      </c>
      <c r="Q49" s="456"/>
      <c r="R49" s="456">
        <v>43524</v>
      </c>
      <c r="S49" s="460"/>
      <c r="T49" s="458"/>
      <c r="U49" s="459"/>
      <c r="V49" s="454" t="s">
        <v>1761</v>
      </c>
    </row>
    <row r="50" spans="1:22" ht="24.95" customHeight="1" x14ac:dyDescent="0.2">
      <c r="A50" s="422">
        <v>5</v>
      </c>
      <c r="B50" s="462" t="s">
        <v>708</v>
      </c>
      <c r="C50" s="463" t="s">
        <v>712</v>
      </c>
      <c r="D50" s="484"/>
      <c r="E50" s="466"/>
      <c r="F50" s="466"/>
      <c r="G50" s="466"/>
      <c r="H50" s="466"/>
      <c r="I50" s="466"/>
      <c r="J50" s="466"/>
      <c r="K50" s="485"/>
      <c r="L50" s="485"/>
      <c r="M50" s="201">
        <f>AVERAGE(M42:M49)</f>
        <v>0.5714285714285714</v>
      </c>
      <c r="N50" s="485"/>
      <c r="O50" s="485"/>
      <c r="P50" s="485"/>
      <c r="Q50" s="467"/>
      <c r="R50" s="467"/>
      <c r="S50" s="468"/>
      <c r="T50" s="469"/>
      <c r="U50" s="466"/>
      <c r="V50" s="466"/>
    </row>
    <row r="51" spans="1:22" ht="21.95" customHeight="1" x14ac:dyDescent="0.2">
      <c r="A51" s="422">
        <v>5</v>
      </c>
      <c r="B51" s="441" t="s">
        <v>709</v>
      </c>
      <c r="C51" s="442" t="s">
        <v>719</v>
      </c>
      <c r="D51" s="443"/>
      <c r="E51" s="442"/>
      <c r="F51" s="442"/>
      <c r="G51" s="442"/>
      <c r="H51" s="442"/>
      <c r="I51" s="442"/>
      <c r="J51" s="442"/>
      <c r="K51" s="442"/>
      <c r="L51" s="442"/>
      <c r="M51" s="444"/>
      <c r="N51" s="442"/>
      <c r="O51" s="443"/>
      <c r="P51" s="443"/>
      <c r="Q51" s="472"/>
      <c r="R51" s="472"/>
      <c r="S51" s="446"/>
      <c r="T51" s="473"/>
      <c r="U51" s="445"/>
      <c r="V51" s="445"/>
    </row>
    <row r="52" spans="1:22" ht="64.5" customHeight="1" x14ac:dyDescent="0.2">
      <c r="A52" s="422">
        <v>5</v>
      </c>
      <c r="B52" s="502" t="s">
        <v>714</v>
      </c>
      <c r="C52" s="487" t="s">
        <v>720</v>
      </c>
      <c r="D52" s="450" t="s">
        <v>272</v>
      </c>
      <c r="E52" s="487" t="s">
        <v>590</v>
      </c>
      <c r="F52" s="449"/>
      <c r="G52" s="451"/>
      <c r="H52" s="449"/>
      <c r="I52" s="451"/>
      <c r="J52" s="459"/>
      <c r="K52" s="454" t="s">
        <v>885</v>
      </c>
      <c r="L52" s="454" t="s">
        <v>1031</v>
      </c>
      <c r="M52" s="455">
        <v>1</v>
      </c>
      <c r="N52" s="454" t="s">
        <v>1500</v>
      </c>
      <c r="O52" s="454" t="s">
        <v>954</v>
      </c>
      <c r="P52" s="454" t="s">
        <v>1011</v>
      </c>
      <c r="Q52" s="456"/>
      <c r="R52" s="456"/>
      <c r="S52" s="460"/>
      <c r="T52" s="458"/>
      <c r="U52" s="459"/>
      <c r="V52" s="459"/>
    </row>
    <row r="53" spans="1:22" ht="64.5" customHeight="1" x14ac:dyDescent="0.2">
      <c r="A53" s="422">
        <v>5</v>
      </c>
      <c r="B53" s="502" t="s">
        <v>721</v>
      </c>
      <c r="C53" s="487" t="s">
        <v>968</v>
      </c>
      <c r="D53" s="450" t="s">
        <v>273</v>
      </c>
      <c r="E53" s="449"/>
      <c r="F53" s="449"/>
      <c r="G53" s="451"/>
      <c r="H53" s="449"/>
      <c r="I53" s="451"/>
      <c r="J53" s="454"/>
      <c r="K53" s="454" t="s">
        <v>1122</v>
      </c>
      <c r="L53" s="454" t="s">
        <v>1039</v>
      </c>
      <c r="M53" s="455">
        <v>0</v>
      </c>
      <c r="N53" s="454" t="s">
        <v>1500</v>
      </c>
      <c r="O53" s="454" t="s">
        <v>954</v>
      </c>
      <c r="P53" s="454"/>
      <c r="Q53" s="456"/>
      <c r="R53" s="456">
        <v>43554</v>
      </c>
      <c r="S53" s="460"/>
      <c r="T53" s="458"/>
      <c r="U53" s="459"/>
      <c r="V53" s="459"/>
    </row>
    <row r="54" spans="1:22" ht="24.95" customHeight="1" x14ac:dyDescent="0.2">
      <c r="A54" s="422">
        <v>5</v>
      </c>
      <c r="B54" s="462" t="s">
        <v>709</v>
      </c>
      <c r="C54" s="463" t="s">
        <v>719</v>
      </c>
      <c r="D54" s="484"/>
      <c r="E54" s="466"/>
      <c r="F54" s="466"/>
      <c r="G54" s="466"/>
      <c r="H54" s="466"/>
      <c r="I54" s="466"/>
      <c r="J54" s="485"/>
      <c r="K54" s="466"/>
      <c r="L54" s="485"/>
      <c r="M54" s="201">
        <f>AVERAGE(M52:M53)</f>
        <v>0.5</v>
      </c>
      <c r="N54" s="485"/>
      <c r="O54" s="485"/>
      <c r="P54" s="485"/>
      <c r="Q54" s="467"/>
      <c r="R54" s="467"/>
      <c r="S54" s="468"/>
      <c r="T54" s="469"/>
      <c r="U54" s="466"/>
      <c r="V54" s="466"/>
    </row>
    <row r="55" spans="1:22" ht="21.95" customHeight="1" x14ac:dyDescent="0.2">
      <c r="A55" s="422">
        <v>5</v>
      </c>
      <c r="B55" s="441" t="s">
        <v>710</v>
      </c>
      <c r="C55" s="442" t="s">
        <v>722</v>
      </c>
      <c r="D55" s="443"/>
      <c r="E55" s="442"/>
      <c r="F55" s="442"/>
      <c r="G55" s="442"/>
      <c r="H55" s="442"/>
      <c r="I55" s="442"/>
      <c r="J55" s="442"/>
      <c r="K55" s="442"/>
      <c r="L55" s="442"/>
      <c r="M55" s="444"/>
      <c r="N55" s="442"/>
      <c r="O55" s="443"/>
      <c r="P55" s="443"/>
      <c r="Q55" s="472"/>
      <c r="R55" s="472"/>
      <c r="S55" s="446"/>
      <c r="T55" s="473"/>
      <c r="U55" s="445"/>
      <c r="V55" s="445"/>
    </row>
    <row r="56" spans="1:22" ht="78" customHeight="1" x14ac:dyDescent="0.2">
      <c r="A56" s="422">
        <v>5</v>
      </c>
      <c r="B56" s="793" t="s">
        <v>724</v>
      </c>
      <c r="C56" s="791" t="s">
        <v>723</v>
      </c>
      <c r="D56" s="796"/>
      <c r="E56" s="487" t="s">
        <v>555</v>
      </c>
      <c r="F56" s="487" t="s">
        <v>281</v>
      </c>
      <c r="G56" s="451"/>
      <c r="H56" s="449"/>
      <c r="I56" s="451"/>
      <c r="J56" s="459"/>
      <c r="K56" s="505" t="s">
        <v>673</v>
      </c>
      <c r="L56" s="454" t="s">
        <v>1630</v>
      </c>
      <c r="M56" s="455">
        <v>0</v>
      </c>
      <c r="N56" s="454" t="s">
        <v>1500</v>
      </c>
      <c r="O56" s="454" t="s">
        <v>954</v>
      </c>
      <c r="P56" s="454"/>
      <c r="Q56" s="456"/>
      <c r="R56" s="456">
        <v>43554</v>
      </c>
      <c r="S56" s="460"/>
      <c r="T56" s="458"/>
      <c r="U56" s="459"/>
      <c r="V56" s="459"/>
    </row>
    <row r="57" spans="1:22" ht="65.25" customHeight="1" x14ac:dyDescent="0.2">
      <c r="A57" s="422">
        <v>5</v>
      </c>
      <c r="B57" s="793"/>
      <c r="C57" s="791"/>
      <c r="D57" s="796"/>
      <c r="E57" s="449"/>
      <c r="F57" s="449"/>
      <c r="G57" s="451"/>
      <c r="H57" s="449"/>
      <c r="I57" s="452" t="s">
        <v>274</v>
      </c>
      <c r="J57" s="453" t="s">
        <v>277</v>
      </c>
      <c r="K57" s="453" t="s">
        <v>1193</v>
      </c>
      <c r="L57" s="454" t="s">
        <v>1346</v>
      </c>
      <c r="M57" s="455">
        <v>0.3</v>
      </c>
      <c r="N57" s="454" t="s">
        <v>1707</v>
      </c>
      <c r="O57" s="454" t="s">
        <v>1014</v>
      </c>
      <c r="P57" s="454" t="s">
        <v>1033</v>
      </c>
      <c r="Q57" s="456">
        <v>43466</v>
      </c>
      <c r="R57" s="456">
        <v>43646</v>
      </c>
      <c r="S57" s="460" t="s">
        <v>1475</v>
      </c>
      <c r="T57" s="480" t="s">
        <v>1462</v>
      </c>
      <c r="U57" s="459"/>
      <c r="V57" s="459"/>
    </row>
    <row r="58" spans="1:22" ht="91.5" customHeight="1" x14ac:dyDescent="0.2">
      <c r="A58" s="422">
        <v>5</v>
      </c>
      <c r="B58" s="793"/>
      <c r="C58" s="791"/>
      <c r="D58" s="796"/>
      <c r="E58" s="449"/>
      <c r="F58" s="449"/>
      <c r="G58" s="451"/>
      <c r="H58" s="449"/>
      <c r="I58" s="452" t="s">
        <v>274</v>
      </c>
      <c r="J58" s="453" t="s">
        <v>278</v>
      </c>
      <c r="K58" s="453" t="s">
        <v>1105</v>
      </c>
      <c r="L58" s="454" t="s">
        <v>1356</v>
      </c>
      <c r="M58" s="455">
        <v>1</v>
      </c>
      <c r="N58" s="454" t="s">
        <v>641</v>
      </c>
      <c r="O58" s="454" t="s">
        <v>954</v>
      </c>
      <c r="P58" s="454"/>
      <c r="Q58" s="456"/>
      <c r="R58" s="456">
        <v>43524</v>
      </c>
      <c r="S58" s="457" t="s">
        <v>1709</v>
      </c>
      <c r="T58" s="458"/>
      <c r="U58" s="459"/>
      <c r="V58" s="454" t="s">
        <v>1761</v>
      </c>
    </row>
    <row r="59" spans="1:22" ht="65.25" customHeight="1" x14ac:dyDescent="0.2">
      <c r="A59" s="422">
        <v>5</v>
      </c>
      <c r="B59" s="793"/>
      <c r="C59" s="791"/>
      <c r="D59" s="796"/>
      <c r="E59" s="449"/>
      <c r="F59" s="449"/>
      <c r="G59" s="451"/>
      <c r="H59" s="449"/>
      <c r="I59" s="452" t="s">
        <v>279</v>
      </c>
      <c r="J59" s="453" t="s">
        <v>280</v>
      </c>
      <c r="K59" s="453" t="s">
        <v>1193</v>
      </c>
      <c r="L59" s="459" t="s">
        <v>1194</v>
      </c>
      <c r="M59" s="455">
        <v>0.4</v>
      </c>
      <c r="N59" s="459" t="s">
        <v>1667</v>
      </c>
      <c r="O59" s="454" t="s">
        <v>1014</v>
      </c>
      <c r="P59" s="454"/>
      <c r="Q59" s="456"/>
      <c r="R59" s="506">
        <v>43646</v>
      </c>
      <c r="S59" s="460"/>
      <c r="T59" s="507" t="s">
        <v>1476</v>
      </c>
      <c r="U59" s="459" t="s">
        <v>1432</v>
      </c>
      <c r="V59" s="508" t="s">
        <v>1520</v>
      </c>
    </row>
    <row r="60" spans="1:22" ht="65.25" customHeight="1" x14ac:dyDescent="0.2">
      <c r="A60" s="422">
        <v>5</v>
      </c>
      <c r="B60" s="793"/>
      <c r="C60" s="791"/>
      <c r="D60" s="796"/>
      <c r="E60" s="449"/>
      <c r="F60" s="449"/>
      <c r="G60" s="451"/>
      <c r="H60" s="449"/>
      <c r="I60" s="452" t="s">
        <v>251</v>
      </c>
      <c r="J60" s="453" t="s">
        <v>282</v>
      </c>
      <c r="K60" s="453" t="s">
        <v>1306</v>
      </c>
      <c r="L60" s="459" t="s">
        <v>1195</v>
      </c>
      <c r="M60" s="455">
        <v>0.9</v>
      </c>
      <c r="N60" s="459" t="s">
        <v>1667</v>
      </c>
      <c r="O60" s="454" t="s">
        <v>1014</v>
      </c>
      <c r="P60" s="454"/>
      <c r="Q60" s="456"/>
      <c r="R60" s="509">
        <v>43511</v>
      </c>
      <c r="S60" s="457"/>
      <c r="T60" s="480" t="s">
        <v>1433</v>
      </c>
      <c r="U60" s="454"/>
      <c r="V60" s="481" t="s">
        <v>1762</v>
      </c>
    </row>
    <row r="61" spans="1:22" ht="24.95" customHeight="1" x14ac:dyDescent="0.2">
      <c r="A61" s="422">
        <v>5</v>
      </c>
      <c r="B61" s="462" t="s">
        <v>710</v>
      </c>
      <c r="C61" s="463" t="s">
        <v>722</v>
      </c>
      <c r="D61" s="484"/>
      <c r="E61" s="466"/>
      <c r="F61" s="466"/>
      <c r="G61" s="466"/>
      <c r="H61" s="466"/>
      <c r="I61" s="466"/>
      <c r="J61" s="466"/>
      <c r="K61" s="466"/>
      <c r="L61" s="466"/>
      <c r="M61" s="201">
        <f>AVERAGE(M56:M60)</f>
        <v>0.52</v>
      </c>
      <c r="N61" s="466"/>
      <c r="O61" s="485"/>
      <c r="P61" s="485"/>
      <c r="Q61" s="467"/>
      <c r="R61" s="467"/>
      <c r="S61" s="468"/>
      <c r="T61" s="469"/>
      <c r="U61" s="466"/>
      <c r="V61" s="466"/>
    </row>
    <row r="62" spans="1:22" ht="21.75" customHeight="1" x14ac:dyDescent="0.2">
      <c r="A62" s="422">
        <v>6</v>
      </c>
      <c r="B62" s="492" t="s">
        <v>725</v>
      </c>
      <c r="C62" s="493" t="s">
        <v>1763</v>
      </c>
      <c r="D62" s="494"/>
      <c r="E62" s="493"/>
      <c r="F62" s="493"/>
      <c r="G62" s="493"/>
      <c r="H62" s="493"/>
      <c r="I62" s="493"/>
      <c r="J62" s="493"/>
      <c r="K62" s="493"/>
      <c r="L62" s="493"/>
      <c r="M62" s="495"/>
      <c r="N62" s="493"/>
      <c r="O62" s="494"/>
      <c r="P62" s="494"/>
      <c r="Q62" s="496"/>
      <c r="R62" s="496"/>
      <c r="S62" s="497"/>
      <c r="T62" s="498"/>
      <c r="U62" s="510"/>
      <c r="V62" s="510"/>
    </row>
    <row r="63" spans="1:22" ht="40.5" customHeight="1" x14ac:dyDescent="0.2">
      <c r="A63" s="422">
        <v>6</v>
      </c>
      <c r="B63" s="441" t="s">
        <v>727</v>
      </c>
      <c r="C63" s="442" t="s">
        <v>728</v>
      </c>
      <c r="D63" s="443"/>
      <c r="E63" s="442"/>
      <c r="F63" s="442"/>
      <c r="G63" s="442"/>
      <c r="H63" s="442"/>
      <c r="I63" s="442"/>
      <c r="J63" s="442"/>
      <c r="K63" s="442"/>
      <c r="L63" s="442"/>
      <c r="M63" s="444"/>
      <c r="N63" s="442"/>
      <c r="O63" s="443"/>
      <c r="P63" s="443"/>
      <c r="Q63" s="472"/>
      <c r="R63" s="472"/>
      <c r="S63" s="446"/>
      <c r="T63" s="473"/>
      <c r="U63" s="445"/>
      <c r="V63" s="445"/>
    </row>
    <row r="64" spans="1:22" ht="74.25" customHeight="1" x14ac:dyDescent="0.2">
      <c r="A64" s="422">
        <v>6</v>
      </c>
      <c r="B64" s="793" t="s">
        <v>286</v>
      </c>
      <c r="C64" s="791" t="s">
        <v>47</v>
      </c>
      <c r="D64" s="450"/>
      <c r="E64" s="449"/>
      <c r="F64" s="449"/>
      <c r="G64" s="451"/>
      <c r="H64" s="449"/>
      <c r="I64" s="452" t="s">
        <v>274</v>
      </c>
      <c r="J64" s="453" t="s">
        <v>283</v>
      </c>
      <c r="K64" s="453" t="s">
        <v>886</v>
      </c>
      <c r="L64" s="454" t="s">
        <v>1026</v>
      </c>
      <c r="M64" s="455">
        <v>0.7</v>
      </c>
      <c r="N64" s="454" t="s">
        <v>1500</v>
      </c>
      <c r="O64" s="454" t="s">
        <v>954</v>
      </c>
      <c r="P64" s="454" t="s">
        <v>1011</v>
      </c>
      <c r="Q64" s="456"/>
      <c r="R64" s="456">
        <v>43524</v>
      </c>
      <c r="S64" s="460" t="s">
        <v>1580</v>
      </c>
      <c r="T64" s="458"/>
      <c r="U64" s="459"/>
      <c r="V64" s="459"/>
    </row>
    <row r="65" spans="1:22" ht="51" customHeight="1" x14ac:dyDescent="0.2">
      <c r="A65" s="422">
        <v>6</v>
      </c>
      <c r="B65" s="793"/>
      <c r="C65" s="791"/>
      <c r="D65" s="450"/>
      <c r="E65" s="449"/>
      <c r="F65" s="449"/>
      <c r="G65" s="451"/>
      <c r="H65" s="449"/>
      <c r="I65" s="452" t="s">
        <v>274</v>
      </c>
      <c r="J65" s="453" t="s">
        <v>284</v>
      </c>
      <c r="K65" s="453" t="s">
        <v>1027</v>
      </c>
      <c r="L65" s="454" t="s">
        <v>1028</v>
      </c>
      <c r="M65" s="455">
        <v>0.5</v>
      </c>
      <c r="N65" s="454" t="s">
        <v>1661</v>
      </c>
      <c r="O65" s="454" t="s">
        <v>954</v>
      </c>
      <c r="P65" s="454" t="s">
        <v>1033</v>
      </c>
      <c r="Q65" s="456"/>
      <c r="R65" s="456">
        <v>43738</v>
      </c>
      <c r="S65" s="457" t="s">
        <v>1358</v>
      </c>
      <c r="T65" s="458"/>
      <c r="U65" s="459"/>
      <c r="V65" s="459"/>
    </row>
    <row r="66" spans="1:22" ht="51" customHeight="1" x14ac:dyDescent="0.2">
      <c r="A66" s="422">
        <v>6</v>
      </c>
      <c r="B66" s="793"/>
      <c r="C66" s="791"/>
      <c r="D66" s="450"/>
      <c r="E66" s="449"/>
      <c r="F66" s="449"/>
      <c r="G66" s="451"/>
      <c r="H66" s="449"/>
      <c r="I66" s="452" t="s">
        <v>274</v>
      </c>
      <c r="J66" s="453" t="s">
        <v>285</v>
      </c>
      <c r="K66" s="453" t="s">
        <v>887</v>
      </c>
      <c r="L66" s="454" t="s">
        <v>1026</v>
      </c>
      <c r="M66" s="455">
        <v>0.7</v>
      </c>
      <c r="N66" s="454" t="s">
        <v>1661</v>
      </c>
      <c r="O66" s="454" t="s">
        <v>954</v>
      </c>
      <c r="P66" s="454" t="s">
        <v>1011</v>
      </c>
      <c r="Q66" s="456"/>
      <c r="R66" s="456">
        <v>43524</v>
      </c>
      <c r="S66" s="460"/>
      <c r="T66" s="458"/>
      <c r="U66" s="459"/>
      <c r="V66" s="459"/>
    </row>
    <row r="67" spans="1:22" ht="68.25" customHeight="1" x14ac:dyDescent="0.2">
      <c r="A67" s="422">
        <v>6</v>
      </c>
      <c r="B67" s="793" t="s">
        <v>290</v>
      </c>
      <c r="C67" s="791" t="s">
        <v>48</v>
      </c>
      <c r="D67" s="450"/>
      <c r="E67" s="449"/>
      <c r="F67" s="449"/>
      <c r="G67" s="451"/>
      <c r="H67" s="449"/>
      <c r="I67" s="798" t="s">
        <v>274</v>
      </c>
      <c r="J67" s="802" t="s">
        <v>289</v>
      </c>
      <c r="K67" s="453" t="s">
        <v>1029</v>
      </c>
      <c r="L67" s="454" t="s">
        <v>1028</v>
      </c>
      <c r="M67" s="455">
        <v>0.5</v>
      </c>
      <c r="N67" s="454" t="s">
        <v>1661</v>
      </c>
      <c r="O67" s="454" t="s">
        <v>954</v>
      </c>
      <c r="P67" s="454" t="s">
        <v>1033</v>
      </c>
      <c r="Q67" s="456"/>
      <c r="R67" s="456">
        <v>43738</v>
      </c>
      <c r="S67" s="457" t="s">
        <v>1359</v>
      </c>
      <c r="T67" s="458"/>
      <c r="U67" s="459"/>
      <c r="V67" s="459"/>
    </row>
    <row r="68" spans="1:22" ht="40.5" customHeight="1" x14ac:dyDescent="0.2">
      <c r="A68" s="422">
        <v>6</v>
      </c>
      <c r="B68" s="793"/>
      <c r="C68" s="791"/>
      <c r="D68" s="450"/>
      <c r="E68" s="449"/>
      <c r="F68" s="449"/>
      <c r="G68" s="451"/>
      <c r="H68" s="449"/>
      <c r="I68" s="799"/>
      <c r="J68" s="803"/>
      <c r="K68" s="511" t="s">
        <v>1196</v>
      </c>
      <c r="L68" s="511" t="s">
        <v>1197</v>
      </c>
      <c r="M68" s="512">
        <v>1</v>
      </c>
      <c r="N68" s="454" t="s">
        <v>1681</v>
      </c>
      <c r="O68" s="454" t="s">
        <v>1014</v>
      </c>
      <c r="P68" s="454"/>
      <c r="Q68" s="456"/>
      <c r="R68" s="456">
        <v>43496</v>
      </c>
      <c r="S68" s="460" t="s">
        <v>1436</v>
      </c>
      <c r="T68" s="480" t="s">
        <v>1435</v>
      </c>
      <c r="U68" s="454"/>
      <c r="V68" s="508" t="s">
        <v>1522</v>
      </c>
    </row>
    <row r="69" spans="1:22" ht="51" customHeight="1" x14ac:dyDescent="0.2">
      <c r="A69" s="422">
        <v>6</v>
      </c>
      <c r="B69" s="793"/>
      <c r="C69" s="791"/>
      <c r="D69" s="450"/>
      <c r="E69" s="449"/>
      <c r="F69" s="449"/>
      <c r="G69" s="451" t="s">
        <v>287</v>
      </c>
      <c r="H69" s="449" t="s">
        <v>288</v>
      </c>
      <c r="I69" s="451"/>
      <c r="J69" s="459"/>
      <c r="K69" s="454" t="s">
        <v>889</v>
      </c>
      <c r="L69" s="454" t="s">
        <v>1428</v>
      </c>
      <c r="M69" s="455">
        <v>0</v>
      </c>
      <c r="N69" s="454" t="s">
        <v>1500</v>
      </c>
      <c r="O69" s="454" t="s">
        <v>954</v>
      </c>
      <c r="P69" s="454" t="s">
        <v>1011</v>
      </c>
      <c r="Q69" s="456">
        <v>43525</v>
      </c>
      <c r="R69" s="456">
        <v>43830</v>
      </c>
      <c r="S69" s="460"/>
      <c r="T69" s="458"/>
      <c r="U69" s="459"/>
      <c r="V69" s="459"/>
    </row>
    <row r="70" spans="1:22" ht="59.25" customHeight="1" x14ac:dyDescent="0.2">
      <c r="A70" s="422">
        <v>6</v>
      </c>
      <c r="B70" s="793"/>
      <c r="C70" s="791"/>
      <c r="D70" s="450"/>
      <c r="E70" s="449"/>
      <c r="F70" s="449"/>
      <c r="G70" s="451"/>
      <c r="H70" s="449"/>
      <c r="I70" s="452" t="s">
        <v>274</v>
      </c>
      <c r="J70" s="453" t="s">
        <v>292</v>
      </c>
      <c r="K70" s="453" t="s">
        <v>1307</v>
      </c>
      <c r="L70" s="454" t="s">
        <v>1197</v>
      </c>
      <c r="M70" s="455">
        <v>0</v>
      </c>
      <c r="N70" s="454" t="s">
        <v>1681</v>
      </c>
      <c r="O70" s="454" t="s">
        <v>1014</v>
      </c>
      <c r="P70" s="454"/>
      <c r="Q70" s="456"/>
      <c r="R70" s="456">
        <v>43496</v>
      </c>
      <c r="S70" s="460"/>
      <c r="T70" s="480" t="s">
        <v>1437</v>
      </c>
      <c r="U70" s="454"/>
      <c r="V70" s="513" t="s">
        <v>1523</v>
      </c>
    </row>
    <row r="71" spans="1:22" ht="51" customHeight="1" x14ac:dyDescent="0.2">
      <c r="A71" s="422">
        <v>6</v>
      </c>
      <c r="B71" s="793"/>
      <c r="C71" s="791"/>
      <c r="D71" s="450"/>
      <c r="E71" s="449"/>
      <c r="F71" s="449"/>
      <c r="G71" s="451" t="s">
        <v>969</v>
      </c>
      <c r="H71" s="449" t="s">
        <v>291</v>
      </c>
      <c r="I71" s="451"/>
      <c r="J71" s="459"/>
      <c r="K71" s="454" t="s">
        <v>890</v>
      </c>
      <c r="L71" s="454" t="s">
        <v>1032</v>
      </c>
      <c r="M71" s="455">
        <v>0.7</v>
      </c>
      <c r="N71" s="454" t="s">
        <v>1500</v>
      </c>
      <c r="O71" s="454" t="s">
        <v>954</v>
      </c>
      <c r="P71" s="454" t="s">
        <v>1011</v>
      </c>
      <c r="Q71" s="456"/>
      <c r="R71" s="456">
        <v>43554</v>
      </c>
      <c r="S71" s="457" t="s">
        <v>1764</v>
      </c>
      <c r="T71" s="458"/>
      <c r="U71" s="459"/>
      <c r="V71" s="459"/>
    </row>
    <row r="72" spans="1:22" ht="66" customHeight="1" x14ac:dyDescent="0.2">
      <c r="A72" s="422">
        <v>6</v>
      </c>
      <c r="B72" s="793"/>
      <c r="C72" s="791"/>
      <c r="D72" s="450"/>
      <c r="E72" s="449"/>
      <c r="F72" s="449"/>
      <c r="G72" s="514" t="s">
        <v>970</v>
      </c>
      <c r="H72" s="515" t="s">
        <v>1044</v>
      </c>
      <c r="I72" s="514"/>
      <c r="J72" s="516"/>
      <c r="K72" s="517"/>
      <c r="L72" s="459"/>
      <c r="M72" s="513"/>
      <c r="N72" s="511" t="s">
        <v>1665</v>
      </c>
      <c r="O72" s="511" t="s">
        <v>1033</v>
      </c>
      <c r="P72" s="454"/>
      <c r="Q72" s="456"/>
      <c r="R72" s="456"/>
      <c r="S72" s="460"/>
      <c r="T72" s="458"/>
      <c r="U72" s="459"/>
      <c r="V72" s="459"/>
    </row>
    <row r="73" spans="1:22" ht="84" customHeight="1" x14ac:dyDescent="0.2">
      <c r="A73" s="422">
        <v>6</v>
      </c>
      <c r="B73" s="793"/>
      <c r="C73" s="791"/>
      <c r="D73" s="450"/>
      <c r="E73" s="449"/>
      <c r="F73" s="449"/>
      <c r="G73" s="514" t="s">
        <v>970</v>
      </c>
      <c r="H73" s="518" t="s">
        <v>293</v>
      </c>
      <c r="I73" s="514"/>
      <c r="J73" s="516"/>
      <c r="K73" s="517"/>
      <c r="L73" s="459"/>
      <c r="M73" s="513"/>
      <c r="N73" s="511" t="s">
        <v>1665</v>
      </c>
      <c r="O73" s="511" t="s">
        <v>1033</v>
      </c>
      <c r="P73" s="454"/>
      <c r="Q73" s="456"/>
      <c r="R73" s="456"/>
      <c r="S73" s="460"/>
      <c r="T73" s="458"/>
      <c r="U73" s="459"/>
      <c r="V73" s="459"/>
    </row>
    <row r="74" spans="1:22" ht="104.25" customHeight="1" x14ac:dyDescent="0.2">
      <c r="A74" s="422">
        <v>6</v>
      </c>
      <c r="B74" s="793"/>
      <c r="C74" s="791"/>
      <c r="D74" s="450"/>
      <c r="E74" s="449"/>
      <c r="F74" s="449"/>
      <c r="G74" s="451"/>
      <c r="H74" s="449"/>
      <c r="I74" s="452" t="s">
        <v>243</v>
      </c>
      <c r="J74" s="453" t="s">
        <v>349</v>
      </c>
      <c r="K74" s="453" t="s">
        <v>1034</v>
      </c>
      <c r="L74" s="488" t="s">
        <v>1628</v>
      </c>
      <c r="M74" s="455">
        <v>0.42</v>
      </c>
      <c r="N74" s="454" t="s">
        <v>1500</v>
      </c>
      <c r="O74" s="454" t="s">
        <v>954</v>
      </c>
      <c r="P74" s="454"/>
      <c r="Q74" s="456">
        <v>43525</v>
      </c>
      <c r="R74" s="456">
        <v>43585</v>
      </c>
      <c r="S74" s="460"/>
      <c r="T74" s="458"/>
      <c r="U74" s="459"/>
      <c r="V74" s="459"/>
    </row>
    <row r="75" spans="1:22" ht="89.25" customHeight="1" x14ac:dyDescent="0.2">
      <c r="A75" s="422">
        <v>6</v>
      </c>
      <c r="B75" s="793"/>
      <c r="C75" s="791"/>
      <c r="D75" s="450"/>
      <c r="E75" s="449"/>
      <c r="F75" s="449"/>
      <c r="G75" s="451"/>
      <c r="H75" s="449"/>
      <c r="I75" s="452" t="s">
        <v>243</v>
      </c>
      <c r="J75" s="453" t="s">
        <v>350</v>
      </c>
      <c r="K75" s="453" t="s">
        <v>1581</v>
      </c>
      <c r="L75" s="454" t="s">
        <v>1582</v>
      </c>
      <c r="M75" s="455">
        <v>1</v>
      </c>
      <c r="N75" s="454" t="s">
        <v>1500</v>
      </c>
      <c r="O75" s="454" t="s">
        <v>954</v>
      </c>
      <c r="P75" s="454"/>
      <c r="Q75" s="456"/>
      <c r="R75" s="456"/>
      <c r="S75" s="457" t="s">
        <v>1582</v>
      </c>
      <c r="T75" s="458"/>
      <c r="U75" s="459"/>
      <c r="V75" s="459"/>
    </row>
    <row r="76" spans="1:22" ht="70.5" customHeight="1" x14ac:dyDescent="0.2">
      <c r="A76" s="422">
        <v>6</v>
      </c>
      <c r="B76" s="793"/>
      <c r="C76" s="791"/>
      <c r="D76" s="450"/>
      <c r="E76" s="449"/>
      <c r="F76" s="449"/>
      <c r="G76" s="451"/>
      <c r="H76" s="449"/>
      <c r="I76" s="451"/>
      <c r="J76" s="459"/>
      <c r="K76" s="454" t="s">
        <v>1334</v>
      </c>
      <c r="L76" s="454" t="s">
        <v>1335</v>
      </c>
      <c r="M76" s="455">
        <v>0.5</v>
      </c>
      <c r="N76" s="454" t="s">
        <v>641</v>
      </c>
      <c r="O76" s="454" t="s">
        <v>1056</v>
      </c>
      <c r="P76" s="454"/>
      <c r="Q76" s="456"/>
      <c r="R76" s="456"/>
      <c r="S76" s="460"/>
      <c r="T76" s="458"/>
      <c r="U76" s="459"/>
      <c r="V76" s="454" t="s">
        <v>1761</v>
      </c>
    </row>
    <row r="77" spans="1:22" ht="24.95" customHeight="1" x14ac:dyDescent="0.2">
      <c r="A77" s="422">
        <v>6</v>
      </c>
      <c r="B77" s="462" t="s">
        <v>727</v>
      </c>
      <c r="C77" s="463" t="s">
        <v>728</v>
      </c>
      <c r="D77" s="484"/>
      <c r="E77" s="466"/>
      <c r="F77" s="466"/>
      <c r="G77" s="466"/>
      <c r="H77" s="466"/>
      <c r="I77" s="466"/>
      <c r="J77" s="466"/>
      <c r="K77" s="485"/>
      <c r="L77" s="485"/>
      <c r="M77" s="201">
        <f>AVERAGE(M64:M76)</f>
        <v>0.54727272727272724</v>
      </c>
      <c r="N77" s="485"/>
      <c r="O77" s="485"/>
      <c r="P77" s="485"/>
      <c r="Q77" s="467"/>
      <c r="R77" s="467"/>
      <c r="S77" s="468"/>
      <c r="T77" s="469"/>
      <c r="U77" s="466"/>
      <c r="V77" s="466"/>
    </row>
    <row r="78" spans="1:22" ht="28.5" customHeight="1" x14ac:dyDescent="0.2">
      <c r="A78" s="422">
        <v>6</v>
      </c>
      <c r="B78" s="441" t="s">
        <v>729</v>
      </c>
      <c r="C78" s="442" t="s">
        <v>1765</v>
      </c>
      <c r="D78" s="443"/>
      <c r="E78" s="442"/>
      <c r="F78" s="442"/>
      <c r="G78" s="442"/>
      <c r="H78" s="442"/>
      <c r="I78" s="442"/>
      <c r="J78" s="442"/>
      <c r="K78" s="442"/>
      <c r="L78" s="442"/>
      <c r="M78" s="444"/>
      <c r="N78" s="442"/>
      <c r="O78" s="443"/>
      <c r="P78" s="443"/>
      <c r="Q78" s="472"/>
      <c r="R78" s="472"/>
      <c r="S78" s="446"/>
      <c r="T78" s="473"/>
      <c r="U78" s="445"/>
      <c r="V78" s="445"/>
    </row>
    <row r="79" spans="1:22" ht="51" customHeight="1" x14ac:dyDescent="0.2">
      <c r="A79" s="422">
        <v>6</v>
      </c>
      <c r="B79" s="790" t="s">
        <v>730</v>
      </c>
      <c r="C79" s="796" t="s">
        <v>50</v>
      </c>
      <c r="D79" s="450"/>
      <c r="E79" s="449" t="s">
        <v>892</v>
      </c>
      <c r="F79" s="449"/>
      <c r="G79" s="451"/>
      <c r="H79" s="449"/>
      <c r="I79" s="451"/>
      <c r="J79" s="459"/>
      <c r="K79" s="454" t="s">
        <v>893</v>
      </c>
      <c r="L79" s="454" t="s">
        <v>955</v>
      </c>
      <c r="M79" s="455">
        <v>1</v>
      </c>
      <c r="N79" s="454" t="s">
        <v>1500</v>
      </c>
      <c r="O79" s="454" t="s">
        <v>954</v>
      </c>
      <c r="P79" s="454"/>
      <c r="Q79" s="456"/>
      <c r="R79" s="456"/>
      <c r="S79" s="457" t="s">
        <v>1766</v>
      </c>
      <c r="T79" s="458"/>
      <c r="U79" s="459"/>
      <c r="V79" s="459"/>
    </row>
    <row r="80" spans="1:22" ht="59.25" customHeight="1" x14ac:dyDescent="0.2">
      <c r="A80" s="422">
        <v>6</v>
      </c>
      <c r="B80" s="790"/>
      <c r="C80" s="796"/>
      <c r="D80" s="450"/>
      <c r="E80" s="449"/>
      <c r="F80" s="449"/>
      <c r="G80" s="451" t="s">
        <v>352</v>
      </c>
      <c r="H80" s="449" t="s">
        <v>971</v>
      </c>
      <c r="I80" s="451"/>
      <c r="J80" s="459"/>
      <c r="K80" s="454" t="s">
        <v>1360</v>
      </c>
      <c r="L80" s="454" t="s">
        <v>1380</v>
      </c>
      <c r="M80" s="455">
        <v>0</v>
      </c>
      <c r="N80" s="454" t="s">
        <v>1500</v>
      </c>
      <c r="O80" s="454" t="s">
        <v>954</v>
      </c>
      <c r="P80" s="454"/>
      <c r="Q80" s="519">
        <v>43586</v>
      </c>
      <c r="R80" s="519">
        <v>43646</v>
      </c>
      <c r="S80" s="460"/>
      <c r="T80" s="458"/>
      <c r="U80" s="459"/>
      <c r="V80" s="459"/>
    </row>
    <row r="81" spans="1:22" ht="33.75" customHeight="1" x14ac:dyDescent="0.2">
      <c r="A81" s="422">
        <v>6</v>
      </c>
      <c r="B81" s="502" t="s">
        <v>294</v>
      </c>
      <c r="C81" s="449" t="s">
        <v>972</v>
      </c>
      <c r="D81" s="450"/>
      <c r="E81" s="449"/>
      <c r="F81" s="449"/>
      <c r="G81" s="451"/>
      <c r="H81" s="449"/>
      <c r="I81" s="451"/>
      <c r="J81" s="459"/>
      <c r="K81" s="454"/>
      <c r="L81" s="454" t="s">
        <v>1384</v>
      </c>
      <c r="M81" s="455">
        <v>1</v>
      </c>
      <c r="N81" s="454" t="s">
        <v>1500</v>
      </c>
      <c r="O81" s="454" t="s">
        <v>954</v>
      </c>
      <c r="P81" s="454"/>
      <c r="Q81" s="456"/>
      <c r="R81" s="456"/>
      <c r="S81" s="457" t="s">
        <v>1361</v>
      </c>
      <c r="T81" s="458"/>
      <c r="U81" s="459"/>
      <c r="V81" s="459"/>
    </row>
    <row r="82" spans="1:22" ht="33.75" customHeight="1" x14ac:dyDescent="0.2">
      <c r="A82" s="422">
        <v>6</v>
      </c>
      <c r="B82" s="462" t="s">
        <v>729</v>
      </c>
      <c r="C82" s="463" t="s">
        <v>1767</v>
      </c>
      <c r="D82" s="484"/>
      <c r="E82" s="466"/>
      <c r="F82" s="466"/>
      <c r="G82" s="466"/>
      <c r="H82" s="466"/>
      <c r="I82" s="466"/>
      <c r="J82" s="466"/>
      <c r="K82" s="466"/>
      <c r="L82" s="466"/>
      <c r="M82" s="201">
        <f>AVERAGE(M79:M81)</f>
        <v>0.66666666666666663</v>
      </c>
      <c r="N82" s="466"/>
      <c r="O82" s="485"/>
      <c r="P82" s="485"/>
      <c r="Q82" s="467"/>
      <c r="R82" s="467"/>
      <c r="S82" s="520"/>
      <c r="T82" s="469"/>
      <c r="U82" s="466"/>
      <c r="V82" s="466"/>
    </row>
    <row r="83" spans="1:22" ht="21.95" customHeight="1" x14ac:dyDescent="0.2">
      <c r="A83" s="422">
        <v>6</v>
      </c>
      <c r="B83" s="441" t="s">
        <v>732</v>
      </c>
      <c r="C83" s="442" t="s">
        <v>1768</v>
      </c>
      <c r="D83" s="443"/>
      <c r="E83" s="442"/>
      <c r="F83" s="442"/>
      <c r="G83" s="442"/>
      <c r="H83" s="442"/>
      <c r="I83" s="442"/>
      <c r="J83" s="442"/>
      <c r="K83" s="442"/>
      <c r="L83" s="442"/>
      <c r="M83" s="444"/>
      <c r="N83" s="442"/>
      <c r="O83" s="443"/>
      <c r="P83" s="443"/>
      <c r="Q83" s="472"/>
      <c r="R83" s="472"/>
      <c r="S83" s="446"/>
      <c r="T83" s="473"/>
      <c r="U83" s="445"/>
      <c r="V83" s="445"/>
    </row>
    <row r="84" spans="1:22" ht="206.25" customHeight="1" x14ac:dyDescent="0.2">
      <c r="A84" s="422">
        <v>6</v>
      </c>
      <c r="B84" s="502" t="s">
        <v>734</v>
      </c>
      <c r="C84" s="487" t="s">
        <v>910</v>
      </c>
      <c r="D84" s="450"/>
      <c r="E84" s="487" t="s">
        <v>735</v>
      </c>
      <c r="F84" s="449"/>
      <c r="G84" s="451"/>
      <c r="H84" s="449"/>
      <c r="I84" s="451"/>
      <c r="J84" s="459"/>
      <c r="K84" s="454" t="s">
        <v>599</v>
      </c>
      <c r="L84" s="454" t="s">
        <v>1570</v>
      </c>
      <c r="M84" s="455">
        <v>0</v>
      </c>
      <c r="N84" s="454" t="s">
        <v>1500</v>
      </c>
      <c r="O84" s="454" t="s">
        <v>954</v>
      </c>
      <c r="P84" s="454"/>
      <c r="Q84" s="456"/>
      <c r="R84" s="456">
        <v>43554</v>
      </c>
      <c r="S84" s="460"/>
      <c r="T84" s="458"/>
      <c r="U84" s="454" t="s">
        <v>1769</v>
      </c>
      <c r="V84" s="459"/>
    </row>
    <row r="85" spans="1:22" ht="24.95" customHeight="1" x14ac:dyDescent="0.2">
      <c r="A85" s="422">
        <v>6</v>
      </c>
      <c r="B85" s="462" t="s">
        <v>732</v>
      </c>
      <c r="C85" s="463" t="s">
        <v>733</v>
      </c>
      <c r="D85" s="484"/>
      <c r="E85" s="485"/>
      <c r="F85" s="466"/>
      <c r="G85" s="466"/>
      <c r="H85" s="466"/>
      <c r="I85" s="466"/>
      <c r="J85" s="466"/>
      <c r="K85" s="485"/>
      <c r="L85" s="485"/>
      <c r="M85" s="201">
        <f>M84</f>
        <v>0</v>
      </c>
      <c r="N85" s="466"/>
      <c r="O85" s="485"/>
      <c r="P85" s="485"/>
      <c r="Q85" s="467"/>
      <c r="R85" s="467"/>
      <c r="S85" s="468"/>
      <c r="T85" s="469"/>
      <c r="U85" s="466"/>
      <c r="V85" s="466"/>
    </row>
    <row r="86" spans="1:22" ht="21.75" customHeight="1" x14ac:dyDescent="0.2">
      <c r="A86" s="422">
        <v>7</v>
      </c>
      <c r="B86" s="492">
        <v>7</v>
      </c>
      <c r="C86" s="493" t="s">
        <v>736</v>
      </c>
      <c r="D86" s="494"/>
      <c r="E86" s="493"/>
      <c r="F86" s="493"/>
      <c r="G86" s="493"/>
      <c r="H86" s="493"/>
      <c r="I86" s="493"/>
      <c r="J86" s="493"/>
      <c r="K86" s="493"/>
      <c r="L86" s="493"/>
      <c r="M86" s="495"/>
      <c r="N86" s="493"/>
      <c r="O86" s="494"/>
      <c r="P86" s="494"/>
      <c r="Q86" s="496"/>
      <c r="R86" s="496"/>
      <c r="S86" s="497"/>
      <c r="T86" s="498"/>
      <c r="U86" s="510"/>
      <c r="V86" s="510"/>
    </row>
    <row r="87" spans="1:22" ht="21.95" customHeight="1" x14ac:dyDescent="0.2">
      <c r="A87" s="422">
        <v>7</v>
      </c>
      <c r="B87" s="441" t="s">
        <v>737</v>
      </c>
      <c r="C87" s="442" t="s">
        <v>738</v>
      </c>
      <c r="D87" s="443"/>
      <c r="E87" s="442"/>
      <c r="F87" s="442"/>
      <c r="G87" s="442"/>
      <c r="H87" s="442"/>
      <c r="I87" s="442"/>
      <c r="J87" s="442"/>
      <c r="K87" s="442"/>
      <c r="L87" s="442"/>
      <c r="M87" s="444"/>
      <c r="N87" s="442"/>
      <c r="O87" s="443"/>
      <c r="P87" s="443"/>
      <c r="Q87" s="472"/>
      <c r="R87" s="472"/>
      <c r="S87" s="446"/>
      <c r="T87" s="473"/>
      <c r="U87" s="445"/>
      <c r="V87" s="445"/>
    </row>
    <row r="88" spans="1:22" ht="51" customHeight="1" x14ac:dyDescent="0.2">
      <c r="A88" s="422">
        <v>7</v>
      </c>
      <c r="B88" s="502" t="s">
        <v>739</v>
      </c>
      <c r="C88" s="487" t="s">
        <v>1347</v>
      </c>
      <c r="D88" s="450"/>
      <c r="E88" s="449"/>
      <c r="F88" s="449"/>
      <c r="G88" s="514"/>
      <c r="H88" s="449"/>
      <c r="I88" s="451"/>
      <c r="J88" s="459"/>
      <c r="K88" s="454" t="s">
        <v>1123</v>
      </c>
      <c r="L88" s="454" t="s">
        <v>1049</v>
      </c>
      <c r="M88" s="455">
        <v>0.5</v>
      </c>
      <c r="N88" s="454" t="s">
        <v>1500</v>
      </c>
      <c r="O88" s="454" t="s">
        <v>954</v>
      </c>
      <c r="P88" s="454"/>
      <c r="Q88" s="456"/>
      <c r="R88" s="456">
        <v>43676</v>
      </c>
      <c r="S88" s="460"/>
      <c r="T88" s="458"/>
      <c r="U88" s="459"/>
      <c r="V88" s="459"/>
    </row>
    <row r="89" spans="1:22" ht="66.75" customHeight="1" x14ac:dyDescent="0.2">
      <c r="A89" s="422">
        <v>7</v>
      </c>
      <c r="B89" s="502" t="s">
        <v>740</v>
      </c>
      <c r="C89" s="487" t="s">
        <v>297</v>
      </c>
      <c r="D89" s="450"/>
      <c r="E89" s="449"/>
      <c r="F89" s="449"/>
      <c r="G89" s="514"/>
      <c r="H89" s="449"/>
      <c r="I89" s="452" t="s">
        <v>295</v>
      </c>
      <c r="J89" s="453" t="s">
        <v>296</v>
      </c>
      <c r="K89" s="453" t="s">
        <v>1199</v>
      </c>
      <c r="L89" s="454" t="s">
        <v>1200</v>
      </c>
      <c r="M89" s="455">
        <v>0</v>
      </c>
      <c r="N89" s="459" t="s">
        <v>1667</v>
      </c>
      <c r="O89" s="454" t="s">
        <v>1014</v>
      </c>
      <c r="P89" s="454"/>
      <c r="Q89" s="456"/>
      <c r="R89" s="456">
        <v>43646</v>
      </c>
      <c r="S89" s="460"/>
      <c r="T89" s="482" t="s">
        <v>1438</v>
      </c>
      <c r="U89" s="459"/>
      <c r="V89" s="513" t="s">
        <v>1524</v>
      </c>
    </row>
    <row r="90" spans="1:22" ht="65.25" customHeight="1" x14ac:dyDescent="0.2">
      <c r="A90" s="422">
        <v>7</v>
      </c>
      <c r="B90" s="502" t="s">
        <v>741</v>
      </c>
      <c r="C90" s="515" t="s">
        <v>58</v>
      </c>
      <c r="D90" s="450"/>
      <c r="E90" s="449"/>
      <c r="F90" s="449" t="s">
        <v>298</v>
      </c>
      <c r="G90" s="514"/>
      <c r="H90" s="449"/>
      <c r="I90" s="451"/>
      <c r="J90" s="459"/>
      <c r="K90" s="454"/>
      <c r="L90" s="459"/>
      <c r="M90" s="521">
        <v>1</v>
      </c>
      <c r="N90" s="454" t="s">
        <v>1770</v>
      </c>
      <c r="O90" s="454" t="s">
        <v>1771</v>
      </c>
      <c r="P90" s="454"/>
      <c r="Q90" s="456"/>
      <c r="R90" s="456"/>
      <c r="S90" s="457" t="s">
        <v>1348</v>
      </c>
      <c r="T90" s="458"/>
      <c r="U90" s="459"/>
      <c r="V90" s="459"/>
    </row>
    <row r="91" spans="1:22" ht="207" customHeight="1" x14ac:dyDescent="0.2">
      <c r="A91" s="422">
        <v>7</v>
      </c>
      <c r="B91" s="793" t="s">
        <v>742</v>
      </c>
      <c r="C91" s="791" t="s">
        <v>302</v>
      </c>
      <c r="D91" s="450"/>
      <c r="E91" s="487" t="s">
        <v>600</v>
      </c>
      <c r="F91" s="449"/>
      <c r="G91" s="514" t="s">
        <v>299</v>
      </c>
      <c r="H91" s="449" t="s">
        <v>300</v>
      </c>
      <c r="I91" s="452" t="s">
        <v>251</v>
      </c>
      <c r="J91" s="453" t="s">
        <v>301</v>
      </c>
      <c r="K91" s="453" t="s">
        <v>1203</v>
      </c>
      <c r="L91" s="459" t="s">
        <v>1204</v>
      </c>
      <c r="M91" s="521">
        <v>0.85</v>
      </c>
      <c r="N91" s="459" t="s">
        <v>1667</v>
      </c>
      <c r="O91" s="454" t="s">
        <v>1014</v>
      </c>
      <c r="P91" s="454"/>
      <c r="Q91" s="456"/>
      <c r="R91" s="522">
        <v>372267</v>
      </c>
      <c r="S91" s="457" t="s">
        <v>1526</v>
      </c>
      <c r="T91" s="480" t="s">
        <v>1439</v>
      </c>
      <c r="U91" s="459"/>
      <c r="V91" s="513" t="s">
        <v>1525</v>
      </c>
    </row>
    <row r="92" spans="1:22" ht="65.25" customHeight="1" x14ac:dyDescent="0.2">
      <c r="A92" s="422">
        <v>7</v>
      </c>
      <c r="B92" s="793"/>
      <c r="C92" s="791"/>
      <c r="D92" s="450"/>
      <c r="E92" s="449"/>
      <c r="F92" s="449"/>
      <c r="G92" s="514"/>
      <c r="H92" s="449"/>
      <c r="I92" s="452" t="s">
        <v>251</v>
      </c>
      <c r="J92" s="453" t="s">
        <v>303</v>
      </c>
      <c r="K92" s="453" t="s">
        <v>1205</v>
      </c>
      <c r="L92" s="454" t="s">
        <v>1527</v>
      </c>
      <c r="M92" s="455">
        <v>0.6</v>
      </c>
      <c r="N92" s="459" t="s">
        <v>1667</v>
      </c>
      <c r="O92" s="454" t="s">
        <v>1014</v>
      </c>
      <c r="P92" s="454"/>
      <c r="Q92" s="456"/>
      <c r="R92" s="456"/>
      <c r="S92" s="457" t="s">
        <v>1529</v>
      </c>
      <c r="T92" s="480" t="s">
        <v>1478</v>
      </c>
      <c r="U92" s="459"/>
      <c r="V92" s="508" t="s">
        <v>1528</v>
      </c>
    </row>
    <row r="93" spans="1:22" ht="65.25" customHeight="1" x14ac:dyDescent="0.2">
      <c r="A93" s="422">
        <v>7</v>
      </c>
      <c r="B93" s="793"/>
      <c r="C93" s="791"/>
      <c r="D93" s="450"/>
      <c r="E93" s="449"/>
      <c r="F93" s="449"/>
      <c r="G93" s="514"/>
      <c r="H93" s="449"/>
      <c r="I93" s="452" t="s">
        <v>251</v>
      </c>
      <c r="J93" s="453" t="s">
        <v>304</v>
      </c>
      <c r="K93" s="453" t="s">
        <v>1201</v>
      </c>
      <c r="L93" s="459" t="s">
        <v>1202</v>
      </c>
      <c r="M93" s="512">
        <v>0.6</v>
      </c>
      <c r="N93" s="459" t="s">
        <v>1667</v>
      </c>
      <c r="O93" s="454" t="s">
        <v>1014</v>
      </c>
      <c r="P93" s="454"/>
      <c r="Q93" s="456"/>
      <c r="R93" s="456">
        <v>43585</v>
      </c>
      <c r="S93" s="457" t="s">
        <v>1631</v>
      </c>
      <c r="T93" s="480" t="s">
        <v>1440</v>
      </c>
      <c r="U93" s="454"/>
      <c r="V93" s="481" t="s">
        <v>1772</v>
      </c>
    </row>
    <row r="94" spans="1:22" ht="153.75" customHeight="1" x14ac:dyDescent="0.2">
      <c r="A94" s="422">
        <v>7</v>
      </c>
      <c r="B94" s="793"/>
      <c r="C94" s="791"/>
      <c r="D94" s="450"/>
      <c r="E94" s="449"/>
      <c r="F94" s="449"/>
      <c r="G94" s="514"/>
      <c r="H94" s="449"/>
      <c r="I94" s="452" t="s">
        <v>251</v>
      </c>
      <c r="J94" s="453" t="s">
        <v>305</v>
      </c>
      <c r="K94" s="453" t="s">
        <v>1201</v>
      </c>
      <c r="L94" s="459" t="s">
        <v>1202</v>
      </c>
      <c r="M94" s="512">
        <v>0.6</v>
      </c>
      <c r="N94" s="459" t="s">
        <v>1667</v>
      </c>
      <c r="O94" s="454" t="s">
        <v>1014</v>
      </c>
      <c r="P94" s="454"/>
      <c r="Q94" s="456"/>
      <c r="R94" s="456">
        <v>43585</v>
      </c>
      <c r="S94" s="457" t="s">
        <v>1631</v>
      </c>
      <c r="T94" s="480" t="s">
        <v>1441</v>
      </c>
      <c r="U94" s="454"/>
      <c r="V94" s="481" t="s">
        <v>1772</v>
      </c>
    </row>
    <row r="95" spans="1:22" ht="65.25" customHeight="1" x14ac:dyDescent="0.2">
      <c r="A95" s="422">
        <v>7</v>
      </c>
      <c r="B95" s="793"/>
      <c r="C95" s="791"/>
      <c r="D95" s="450"/>
      <c r="E95" s="449"/>
      <c r="F95" s="449"/>
      <c r="G95" s="514"/>
      <c r="H95" s="449"/>
      <c r="I95" s="452" t="s">
        <v>251</v>
      </c>
      <c r="J95" s="453" t="s">
        <v>743</v>
      </c>
      <c r="K95" s="453" t="s">
        <v>1206</v>
      </c>
      <c r="L95" s="459" t="s">
        <v>1207</v>
      </c>
      <c r="M95" s="455">
        <v>1</v>
      </c>
      <c r="N95" s="459" t="s">
        <v>1667</v>
      </c>
      <c r="O95" s="454" t="s">
        <v>1014</v>
      </c>
      <c r="P95" s="454"/>
      <c r="Q95" s="456"/>
      <c r="R95" s="522">
        <v>43524</v>
      </c>
      <c r="S95" s="523" t="s">
        <v>1632</v>
      </c>
      <c r="T95" s="480" t="s">
        <v>1442</v>
      </c>
      <c r="U95" s="454"/>
      <c r="V95" s="454"/>
    </row>
    <row r="96" spans="1:22" s="425" customFormat="1" ht="98.25" customHeight="1" x14ac:dyDescent="0.2">
      <c r="A96" s="426">
        <v>7</v>
      </c>
      <c r="B96" s="524" t="s">
        <v>744</v>
      </c>
      <c r="C96" s="454" t="s">
        <v>62</v>
      </c>
      <c r="D96" s="481"/>
      <c r="E96" s="454"/>
      <c r="F96" s="454"/>
      <c r="G96" s="248"/>
      <c r="H96" s="454"/>
      <c r="I96" s="454"/>
      <c r="J96" s="454"/>
      <c r="K96" s="454" t="s">
        <v>1109</v>
      </c>
      <c r="L96" s="454" t="s">
        <v>1110</v>
      </c>
      <c r="M96" s="455">
        <v>1</v>
      </c>
      <c r="N96" s="454" t="s">
        <v>1773</v>
      </c>
      <c r="O96" s="454" t="s">
        <v>1771</v>
      </c>
      <c r="P96" s="454" t="s">
        <v>953</v>
      </c>
      <c r="Q96" s="456"/>
      <c r="R96" s="456"/>
      <c r="S96" s="457" t="s">
        <v>1349</v>
      </c>
      <c r="T96" s="458"/>
      <c r="U96" s="454"/>
      <c r="V96" s="454"/>
    </row>
    <row r="97" spans="1:22" s="429" customFormat="1" ht="193.5" customHeight="1" x14ac:dyDescent="0.2">
      <c r="A97" s="525">
        <v>7</v>
      </c>
      <c r="B97" s="524" t="s">
        <v>745</v>
      </c>
      <c r="C97" s="505" t="s">
        <v>1045</v>
      </c>
      <c r="D97" s="508"/>
      <c r="E97" s="454" t="s">
        <v>746</v>
      </c>
      <c r="F97" s="459"/>
      <c r="G97" s="516"/>
      <c r="H97" s="459"/>
      <c r="I97" s="459"/>
      <c r="J97" s="459"/>
      <c r="K97" s="526" t="s">
        <v>625</v>
      </c>
      <c r="L97" s="459" t="s">
        <v>1774</v>
      </c>
      <c r="M97" s="527">
        <v>1</v>
      </c>
      <c r="N97" s="454" t="s">
        <v>1770</v>
      </c>
      <c r="O97" s="454" t="s">
        <v>1771</v>
      </c>
      <c r="P97" s="454"/>
      <c r="Q97" s="456"/>
      <c r="R97" s="456"/>
      <c r="S97" s="457" t="s">
        <v>1161</v>
      </c>
      <c r="T97" s="458"/>
      <c r="U97" s="459"/>
      <c r="V97" s="459"/>
    </row>
    <row r="98" spans="1:22" ht="21.75" customHeight="1" x14ac:dyDescent="0.2">
      <c r="A98" s="422">
        <v>7</v>
      </c>
      <c r="B98" s="528" t="s">
        <v>747</v>
      </c>
      <c r="C98" s="442" t="s">
        <v>748</v>
      </c>
      <c r="D98" s="529"/>
      <c r="E98" s="445"/>
      <c r="F98" s="445"/>
      <c r="G98" s="530"/>
      <c r="H98" s="445"/>
      <c r="I98" s="445"/>
      <c r="J98" s="445"/>
      <c r="K98" s="445"/>
      <c r="L98" s="445"/>
      <c r="M98" s="529"/>
      <c r="N98" s="445"/>
      <c r="O98" s="445"/>
      <c r="P98" s="445"/>
      <c r="Q98" s="472"/>
      <c r="R98" s="472"/>
      <c r="S98" s="446"/>
      <c r="T98" s="473"/>
      <c r="U98" s="445"/>
      <c r="V98" s="445"/>
    </row>
    <row r="99" spans="1:22" ht="116.25" customHeight="1" x14ac:dyDescent="0.2">
      <c r="A99" s="422">
        <v>7</v>
      </c>
      <c r="B99" s="793" t="s">
        <v>749</v>
      </c>
      <c r="C99" s="800" t="s">
        <v>66</v>
      </c>
      <c r="D99" s="450"/>
      <c r="E99" s="487" t="s">
        <v>750</v>
      </c>
      <c r="F99" s="449" t="s">
        <v>751</v>
      </c>
      <c r="G99" s="514"/>
      <c r="H99" s="449"/>
      <c r="I99" s="452" t="s">
        <v>251</v>
      </c>
      <c r="J99" s="453" t="s">
        <v>308</v>
      </c>
      <c r="K99" s="453" t="s">
        <v>1308</v>
      </c>
      <c r="L99" s="459" t="s">
        <v>1209</v>
      </c>
      <c r="M99" s="521">
        <v>0.1</v>
      </c>
      <c r="N99" s="459" t="s">
        <v>1667</v>
      </c>
      <c r="O99" s="454" t="s">
        <v>1014</v>
      </c>
      <c r="P99" s="454"/>
      <c r="Q99" s="456"/>
      <c r="R99" s="522">
        <v>43585</v>
      </c>
      <c r="S99" s="460" t="s">
        <v>1210</v>
      </c>
      <c r="T99" s="480" t="s">
        <v>1479</v>
      </c>
      <c r="U99" s="459"/>
      <c r="V99" s="513" t="s">
        <v>1533</v>
      </c>
    </row>
    <row r="100" spans="1:22" ht="102" x14ac:dyDescent="0.2">
      <c r="A100" s="422">
        <v>7</v>
      </c>
      <c r="B100" s="793"/>
      <c r="C100" s="800"/>
      <c r="D100" s="450"/>
      <c r="E100" s="487"/>
      <c r="F100" s="449"/>
      <c r="G100" s="514" t="s">
        <v>306</v>
      </c>
      <c r="H100" s="487" t="s">
        <v>307</v>
      </c>
      <c r="I100" s="451"/>
      <c r="J100" s="459"/>
      <c r="K100" s="454" t="s">
        <v>1208</v>
      </c>
      <c r="L100" s="454" t="s">
        <v>1111</v>
      </c>
      <c r="M100" s="455">
        <v>0</v>
      </c>
      <c r="N100" s="454" t="s">
        <v>1500</v>
      </c>
      <c r="O100" s="454" t="s">
        <v>954</v>
      </c>
      <c r="P100" s="454"/>
      <c r="Q100" s="456"/>
      <c r="R100" s="456">
        <v>43768</v>
      </c>
      <c r="S100" s="460"/>
      <c r="T100" s="458"/>
      <c r="U100" s="459"/>
      <c r="V100" s="459"/>
    </row>
    <row r="101" spans="1:22" ht="78" customHeight="1" x14ac:dyDescent="0.2">
      <c r="A101" s="422">
        <v>7</v>
      </c>
      <c r="B101" s="793"/>
      <c r="C101" s="800"/>
      <c r="D101" s="450"/>
      <c r="E101" s="449"/>
      <c r="F101" s="449"/>
      <c r="G101" s="514"/>
      <c r="H101" s="449"/>
      <c r="I101" s="452" t="s">
        <v>251</v>
      </c>
      <c r="J101" s="453" t="s">
        <v>309</v>
      </c>
      <c r="K101" s="453" t="s">
        <v>1211</v>
      </c>
      <c r="L101" s="459" t="s">
        <v>1212</v>
      </c>
      <c r="M101" s="455">
        <v>0.8</v>
      </c>
      <c r="N101" s="459" t="s">
        <v>1667</v>
      </c>
      <c r="O101" s="454" t="s">
        <v>1014</v>
      </c>
      <c r="P101" s="454"/>
      <c r="Q101" s="456"/>
      <c r="R101" s="522">
        <v>43617</v>
      </c>
      <c r="S101" s="523" t="s">
        <v>1535</v>
      </c>
      <c r="T101" s="480" t="s">
        <v>1480</v>
      </c>
      <c r="U101" s="459"/>
      <c r="V101" s="481" t="s">
        <v>1534</v>
      </c>
    </row>
    <row r="102" spans="1:22" ht="141.75" customHeight="1" x14ac:dyDescent="0.2">
      <c r="A102" s="422">
        <v>7</v>
      </c>
      <c r="B102" s="793"/>
      <c r="C102" s="800"/>
      <c r="D102" s="450"/>
      <c r="E102" s="449"/>
      <c r="F102" s="449"/>
      <c r="G102" s="514"/>
      <c r="H102" s="449"/>
      <c r="I102" s="452" t="s">
        <v>251</v>
      </c>
      <c r="J102" s="453" t="s">
        <v>770</v>
      </c>
      <c r="K102" s="453" t="s">
        <v>1213</v>
      </c>
      <c r="L102" s="459" t="s">
        <v>1214</v>
      </c>
      <c r="M102" s="455">
        <v>0</v>
      </c>
      <c r="N102" s="459" t="s">
        <v>1667</v>
      </c>
      <c r="O102" s="454" t="s">
        <v>1014</v>
      </c>
      <c r="P102" s="454"/>
      <c r="Q102" s="456"/>
      <c r="R102" s="531">
        <v>43524</v>
      </c>
      <c r="S102" s="457" t="s">
        <v>1537</v>
      </c>
      <c r="T102" s="480" t="s">
        <v>1443</v>
      </c>
      <c r="U102" s="454"/>
      <c r="V102" s="481" t="s">
        <v>1536</v>
      </c>
    </row>
    <row r="103" spans="1:22" ht="78" customHeight="1" x14ac:dyDescent="0.2">
      <c r="A103" s="422">
        <v>7</v>
      </c>
      <c r="B103" s="793"/>
      <c r="C103" s="800"/>
      <c r="D103" s="450"/>
      <c r="E103" s="449"/>
      <c r="F103" s="449"/>
      <c r="G103" s="514"/>
      <c r="H103" s="449"/>
      <c r="I103" s="452" t="s">
        <v>279</v>
      </c>
      <c r="J103" s="453" t="s">
        <v>310</v>
      </c>
      <c r="K103" s="453" t="s">
        <v>1215</v>
      </c>
      <c r="L103" s="459" t="s">
        <v>1216</v>
      </c>
      <c r="M103" s="455">
        <v>0.3</v>
      </c>
      <c r="N103" s="459" t="s">
        <v>1667</v>
      </c>
      <c r="O103" s="454" t="s">
        <v>1014</v>
      </c>
      <c r="P103" s="454"/>
      <c r="Q103" s="456"/>
      <c r="R103" s="522">
        <v>43646</v>
      </c>
      <c r="S103" s="523" t="s">
        <v>1540</v>
      </c>
      <c r="T103" s="458"/>
      <c r="U103" s="532" t="s">
        <v>1490</v>
      </c>
      <c r="V103" s="481" t="s">
        <v>1539</v>
      </c>
    </row>
    <row r="104" spans="1:22" ht="128.25" customHeight="1" x14ac:dyDescent="0.2">
      <c r="A104" s="422">
        <v>7</v>
      </c>
      <c r="B104" s="793"/>
      <c r="C104" s="800"/>
      <c r="D104" s="450"/>
      <c r="E104" s="449"/>
      <c r="F104" s="449"/>
      <c r="G104" s="514"/>
      <c r="H104" s="449"/>
      <c r="I104" s="452" t="s">
        <v>243</v>
      </c>
      <c r="J104" s="453" t="s">
        <v>311</v>
      </c>
      <c r="K104" s="453" t="s">
        <v>1217</v>
      </c>
      <c r="L104" s="488" t="s">
        <v>1628</v>
      </c>
      <c r="M104" s="455">
        <v>0.42</v>
      </c>
      <c r="N104" s="454"/>
      <c r="O104" s="454" t="s">
        <v>954</v>
      </c>
      <c r="P104" s="454" t="s">
        <v>1011</v>
      </c>
      <c r="Q104" s="456">
        <v>43525</v>
      </c>
      <c r="R104" s="456">
        <v>43585</v>
      </c>
      <c r="S104" s="460"/>
      <c r="T104" s="477"/>
      <c r="U104" s="508" t="s">
        <v>1541</v>
      </c>
      <c r="V104" s="481" t="s">
        <v>1775</v>
      </c>
    </row>
    <row r="105" spans="1:22" ht="78" customHeight="1" x14ac:dyDescent="0.2">
      <c r="A105" s="422">
        <v>7</v>
      </c>
      <c r="B105" s="793"/>
      <c r="C105" s="800"/>
      <c r="D105" s="450"/>
      <c r="E105" s="449"/>
      <c r="F105" s="449"/>
      <c r="G105" s="514"/>
      <c r="H105" s="449"/>
      <c r="I105" s="452" t="s">
        <v>246</v>
      </c>
      <c r="J105" s="453" t="s">
        <v>312</v>
      </c>
      <c r="K105" s="453" t="s">
        <v>1220</v>
      </c>
      <c r="L105" s="488" t="s">
        <v>1444</v>
      </c>
      <c r="M105" s="455">
        <v>0</v>
      </c>
      <c r="N105" s="459" t="s">
        <v>1667</v>
      </c>
      <c r="O105" s="454" t="s">
        <v>1014</v>
      </c>
      <c r="P105" s="454"/>
      <c r="Q105" s="456"/>
      <c r="R105" s="509">
        <v>43585</v>
      </c>
      <c r="S105" s="523" t="s">
        <v>1544</v>
      </c>
      <c r="T105" s="480" t="s">
        <v>1445</v>
      </c>
      <c r="U105" s="454"/>
      <c r="V105" s="481" t="s">
        <v>1543</v>
      </c>
    </row>
    <row r="106" spans="1:22" ht="78" customHeight="1" x14ac:dyDescent="0.2">
      <c r="A106" s="422">
        <v>7</v>
      </c>
      <c r="B106" s="793"/>
      <c r="C106" s="800"/>
      <c r="D106" s="450"/>
      <c r="E106" s="449"/>
      <c r="F106" s="449"/>
      <c r="G106" s="514"/>
      <c r="H106" s="449"/>
      <c r="I106" s="452" t="s">
        <v>246</v>
      </c>
      <c r="J106" s="453" t="s">
        <v>313</v>
      </c>
      <c r="K106" s="453" t="s">
        <v>1222</v>
      </c>
      <c r="L106" s="459" t="s">
        <v>1223</v>
      </c>
      <c r="M106" s="455">
        <v>1</v>
      </c>
      <c r="N106" s="459" t="s">
        <v>1667</v>
      </c>
      <c r="O106" s="454" t="s">
        <v>1014</v>
      </c>
      <c r="P106" s="454"/>
      <c r="Q106" s="456"/>
      <c r="R106" s="456"/>
      <c r="S106" s="238" t="s">
        <v>1704</v>
      </c>
      <c r="T106" s="480" t="s">
        <v>1446</v>
      </c>
      <c r="U106" s="533"/>
      <c r="V106" s="533"/>
    </row>
    <row r="107" spans="1:22" ht="24.95" customHeight="1" x14ac:dyDescent="0.2">
      <c r="A107" s="422">
        <v>7</v>
      </c>
      <c r="B107" s="462" t="s">
        <v>737</v>
      </c>
      <c r="C107" s="463" t="s">
        <v>738</v>
      </c>
      <c r="D107" s="484"/>
      <c r="E107" s="466"/>
      <c r="F107" s="466"/>
      <c r="G107" s="534"/>
      <c r="H107" s="466"/>
      <c r="I107" s="466"/>
      <c r="J107" s="466"/>
      <c r="K107" s="466"/>
      <c r="L107" s="466"/>
      <c r="M107" s="201">
        <f>AVERAGE(M88:M106)</f>
        <v>0.5427777777777778</v>
      </c>
      <c r="N107" s="466"/>
      <c r="O107" s="485"/>
      <c r="P107" s="485"/>
      <c r="Q107" s="467"/>
      <c r="R107" s="467"/>
      <c r="S107" s="468"/>
      <c r="T107" s="469"/>
      <c r="U107" s="466"/>
      <c r="V107" s="466"/>
    </row>
    <row r="108" spans="1:22" ht="21.95" customHeight="1" x14ac:dyDescent="0.2">
      <c r="A108" s="422">
        <v>7</v>
      </c>
      <c r="B108" s="441" t="s">
        <v>752</v>
      </c>
      <c r="C108" s="442" t="s">
        <v>753</v>
      </c>
      <c r="D108" s="443"/>
      <c r="E108" s="442"/>
      <c r="F108" s="442"/>
      <c r="G108" s="442"/>
      <c r="H108" s="442"/>
      <c r="I108" s="442"/>
      <c r="J108" s="442"/>
      <c r="K108" s="442"/>
      <c r="L108" s="442"/>
      <c r="M108" s="444"/>
      <c r="N108" s="442"/>
      <c r="O108" s="443"/>
      <c r="P108" s="443"/>
      <c r="Q108" s="472"/>
      <c r="R108" s="472"/>
      <c r="S108" s="446"/>
      <c r="T108" s="473"/>
      <c r="U108" s="445"/>
      <c r="V108" s="445"/>
    </row>
    <row r="109" spans="1:22" ht="178.5" customHeight="1" x14ac:dyDescent="0.2">
      <c r="A109" s="422">
        <v>7</v>
      </c>
      <c r="B109" s="793" t="s">
        <v>755</v>
      </c>
      <c r="C109" s="791" t="s">
        <v>754</v>
      </c>
      <c r="D109" s="450"/>
      <c r="E109" s="449"/>
      <c r="F109" s="449"/>
      <c r="G109" s="514" t="s">
        <v>314</v>
      </c>
      <c r="H109" s="449" t="s">
        <v>315</v>
      </c>
      <c r="I109" s="452" t="s">
        <v>246</v>
      </c>
      <c r="J109" s="453" t="s">
        <v>316</v>
      </c>
      <c r="K109" s="453" t="s">
        <v>1211</v>
      </c>
      <c r="L109" s="459" t="s">
        <v>1212</v>
      </c>
      <c r="M109" s="455">
        <v>0.8</v>
      </c>
      <c r="N109" s="459" t="s">
        <v>1667</v>
      </c>
      <c r="O109" s="454" t="s">
        <v>1014</v>
      </c>
      <c r="P109" s="454"/>
      <c r="Q109" s="456"/>
      <c r="R109" s="522">
        <v>43617</v>
      </c>
      <c r="S109" s="523" t="s">
        <v>1545</v>
      </c>
      <c r="T109" s="480" t="s">
        <v>1481</v>
      </c>
      <c r="U109" s="454"/>
      <c r="V109" s="481" t="s">
        <v>1534</v>
      </c>
    </row>
    <row r="110" spans="1:22" ht="102" x14ac:dyDescent="0.2">
      <c r="A110" s="422">
        <v>7</v>
      </c>
      <c r="B110" s="793"/>
      <c r="C110" s="791"/>
      <c r="D110" s="450"/>
      <c r="E110" s="487" t="s">
        <v>756</v>
      </c>
      <c r="F110" s="449"/>
      <c r="G110" s="514"/>
      <c r="H110" s="449"/>
      <c r="I110" s="451"/>
      <c r="J110" s="459"/>
      <c r="K110" s="459" t="s">
        <v>1220</v>
      </c>
      <c r="L110" s="459" t="s">
        <v>1221</v>
      </c>
      <c r="M110" s="521">
        <v>0</v>
      </c>
      <c r="N110" s="459" t="s">
        <v>1667</v>
      </c>
      <c r="O110" s="454" t="s">
        <v>1014</v>
      </c>
      <c r="P110" s="454"/>
      <c r="Q110" s="456"/>
      <c r="R110" s="509">
        <v>43585</v>
      </c>
      <c r="S110" s="457"/>
      <c r="T110" s="482" t="s">
        <v>1445</v>
      </c>
      <c r="U110" s="459"/>
      <c r="V110" s="454" t="s">
        <v>1546</v>
      </c>
    </row>
    <row r="111" spans="1:22" ht="58.5" customHeight="1" x14ac:dyDescent="0.2">
      <c r="A111" s="422">
        <v>7</v>
      </c>
      <c r="B111" s="793"/>
      <c r="C111" s="791"/>
      <c r="D111" s="450"/>
      <c r="E111" s="449"/>
      <c r="F111" s="449"/>
      <c r="G111" s="514" t="s">
        <v>317</v>
      </c>
      <c r="H111" s="449" t="s">
        <v>318</v>
      </c>
      <c r="I111" s="452" t="s">
        <v>319</v>
      </c>
      <c r="J111" s="453" t="s">
        <v>320</v>
      </c>
      <c r="K111" s="453" t="s">
        <v>1211</v>
      </c>
      <c r="L111" s="459" t="s">
        <v>1212</v>
      </c>
      <c r="M111" s="455">
        <v>0.8</v>
      </c>
      <c r="N111" s="459" t="s">
        <v>1667</v>
      </c>
      <c r="O111" s="454" t="s">
        <v>1014</v>
      </c>
      <c r="P111" s="454"/>
      <c r="Q111" s="456"/>
      <c r="R111" s="522">
        <v>43617</v>
      </c>
      <c r="S111" s="523" t="s">
        <v>1535</v>
      </c>
      <c r="T111" s="480" t="s">
        <v>1481</v>
      </c>
      <c r="U111" s="459"/>
      <c r="V111" s="481" t="s">
        <v>1534</v>
      </c>
    </row>
    <row r="112" spans="1:22" ht="58.5" customHeight="1" x14ac:dyDescent="0.2">
      <c r="A112" s="422">
        <v>7</v>
      </c>
      <c r="B112" s="793"/>
      <c r="C112" s="791"/>
      <c r="D112" s="450"/>
      <c r="E112" s="449"/>
      <c r="F112" s="449"/>
      <c r="G112" s="514" t="s">
        <v>314</v>
      </c>
      <c r="H112" s="449" t="s">
        <v>321</v>
      </c>
      <c r="I112" s="452" t="s">
        <v>319</v>
      </c>
      <c r="J112" s="453" t="s">
        <v>322</v>
      </c>
      <c r="K112" s="453" t="s">
        <v>1211</v>
      </c>
      <c r="L112" s="459" t="s">
        <v>1212</v>
      </c>
      <c r="M112" s="455">
        <v>0.8</v>
      </c>
      <c r="N112" s="459" t="s">
        <v>1667</v>
      </c>
      <c r="O112" s="454" t="s">
        <v>1014</v>
      </c>
      <c r="P112" s="454"/>
      <c r="Q112" s="456"/>
      <c r="R112" s="522">
        <v>43617</v>
      </c>
      <c r="S112" s="523" t="s">
        <v>1535</v>
      </c>
      <c r="T112" s="480" t="s">
        <v>1481</v>
      </c>
      <c r="U112" s="459"/>
      <c r="V112" s="481" t="s">
        <v>1534</v>
      </c>
    </row>
    <row r="113" spans="1:22" ht="58.5" customHeight="1" x14ac:dyDescent="0.2">
      <c r="A113" s="422">
        <v>7</v>
      </c>
      <c r="B113" s="793"/>
      <c r="C113" s="791"/>
      <c r="D113" s="450"/>
      <c r="E113" s="449"/>
      <c r="F113" s="449"/>
      <c r="G113" s="514"/>
      <c r="H113" s="449"/>
      <c r="I113" s="452" t="s">
        <v>319</v>
      </c>
      <c r="J113" s="453" t="s">
        <v>324</v>
      </c>
      <c r="K113" s="453" t="s">
        <v>1226</v>
      </c>
      <c r="L113" s="459" t="s">
        <v>1227</v>
      </c>
      <c r="M113" s="455">
        <v>0.8</v>
      </c>
      <c r="N113" s="459" t="s">
        <v>1667</v>
      </c>
      <c r="O113" s="454" t="s">
        <v>1014</v>
      </c>
      <c r="P113" s="454"/>
      <c r="Q113" s="456"/>
      <c r="R113" s="456"/>
      <c r="S113" s="523" t="s">
        <v>1548</v>
      </c>
      <c r="T113" s="480" t="s">
        <v>1448</v>
      </c>
      <c r="U113" s="459"/>
      <c r="V113" s="459" t="s">
        <v>1547</v>
      </c>
    </row>
    <row r="114" spans="1:22" ht="58.5" customHeight="1" x14ac:dyDescent="0.2">
      <c r="A114" s="422">
        <v>7</v>
      </c>
      <c r="B114" s="793"/>
      <c r="C114" s="791"/>
      <c r="D114" s="450"/>
      <c r="E114" s="449"/>
      <c r="F114" s="449"/>
      <c r="G114" s="514" t="s">
        <v>314</v>
      </c>
      <c r="H114" s="449" t="s">
        <v>323</v>
      </c>
      <c r="I114" s="451"/>
      <c r="J114" s="459"/>
      <c r="K114" s="459" t="s">
        <v>1224</v>
      </c>
      <c r="L114" s="459" t="s">
        <v>1225</v>
      </c>
      <c r="M114" s="455">
        <v>0.5</v>
      </c>
      <c r="N114" s="459" t="s">
        <v>1667</v>
      </c>
      <c r="O114" s="454" t="s">
        <v>1014</v>
      </c>
      <c r="P114" s="454"/>
      <c r="Q114" s="456"/>
      <c r="R114" s="506">
        <v>43159</v>
      </c>
      <c r="S114" s="523" t="s">
        <v>1550</v>
      </c>
      <c r="T114" s="507" t="s">
        <v>1482</v>
      </c>
      <c r="U114" s="459"/>
      <c r="V114" s="481" t="s">
        <v>1776</v>
      </c>
    </row>
    <row r="115" spans="1:22" ht="58.5" customHeight="1" x14ac:dyDescent="0.2">
      <c r="A115" s="422">
        <v>7</v>
      </c>
      <c r="B115" s="793"/>
      <c r="C115" s="791"/>
      <c r="D115" s="450"/>
      <c r="E115" s="449"/>
      <c r="F115" s="449"/>
      <c r="G115" s="514" t="s">
        <v>325</v>
      </c>
      <c r="H115" s="449" t="s">
        <v>326</v>
      </c>
      <c r="I115" s="452" t="s">
        <v>319</v>
      </c>
      <c r="J115" s="453" t="s">
        <v>327</v>
      </c>
      <c r="K115" s="453" t="s">
        <v>1226</v>
      </c>
      <c r="L115" s="459" t="s">
        <v>1227</v>
      </c>
      <c r="M115" s="455">
        <v>0.8</v>
      </c>
      <c r="N115" s="459" t="s">
        <v>1667</v>
      </c>
      <c r="O115" s="454" t="s">
        <v>1014</v>
      </c>
      <c r="P115" s="454"/>
      <c r="Q115" s="456"/>
      <c r="R115" s="456"/>
      <c r="S115" s="523" t="s">
        <v>1548</v>
      </c>
      <c r="T115" s="480" t="s">
        <v>1483</v>
      </c>
      <c r="U115" s="459"/>
      <c r="V115" s="459" t="s">
        <v>1547</v>
      </c>
    </row>
    <row r="116" spans="1:22" ht="80.25" customHeight="1" x14ac:dyDescent="0.2">
      <c r="A116" s="422">
        <v>7</v>
      </c>
      <c r="B116" s="793"/>
      <c r="C116" s="791"/>
      <c r="D116" s="450"/>
      <c r="E116" s="449"/>
      <c r="F116" s="449"/>
      <c r="G116" s="514" t="s">
        <v>314</v>
      </c>
      <c r="H116" s="449" t="s">
        <v>973</v>
      </c>
      <c r="I116" s="452" t="s">
        <v>319</v>
      </c>
      <c r="J116" s="453" t="s">
        <v>380</v>
      </c>
      <c r="K116" s="453" t="s">
        <v>1224</v>
      </c>
      <c r="L116" s="532" t="s">
        <v>1551</v>
      </c>
      <c r="M116" s="455">
        <v>0.5</v>
      </c>
      <c r="N116" s="459" t="s">
        <v>1667</v>
      </c>
      <c r="O116" s="454" t="s">
        <v>1014</v>
      </c>
      <c r="P116" s="454"/>
      <c r="Q116" s="456"/>
      <c r="R116" s="506">
        <v>43159</v>
      </c>
      <c r="S116" s="523" t="s">
        <v>1553</v>
      </c>
      <c r="T116" s="480" t="s">
        <v>1482</v>
      </c>
      <c r="U116" s="459"/>
      <c r="V116" s="481" t="s">
        <v>1777</v>
      </c>
    </row>
    <row r="117" spans="1:22" ht="81" customHeight="1" x14ac:dyDescent="0.2">
      <c r="A117" s="422">
        <v>7</v>
      </c>
      <c r="B117" s="793"/>
      <c r="C117" s="791"/>
      <c r="D117" s="450"/>
      <c r="E117" s="449"/>
      <c r="F117" s="449"/>
      <c r="G117" s="514" t="s">
        <v>299</v>
      </c>
      <c r="H117" s="449" t="s">
        <v>351</v>
      </c>
      <c r="I117" s="452" t="s">
        <v>319</v>
      </c>
      <c r="J117" s="453" t="s">
        <v>381</v>
      </c>
      <c r="K117" s="453" t="s">
        <v>1224</v>
      </c>
      <c r="L117" s="532" t="s">
        <v>1551</v>
      </c>
      <c r="M117" s="455">
        <v>0.5</v>
      </c>
      <c r="N117" s="459" t="s">
        <v>1667</v>
      </c>
      <c r="O117" s="454" t="s">
        <v>1014</v>
      </c>
      <c r="P117" s="454"/>
      <c r="Q117" s="456"/>
      <c r="R117" s="506">
        <v>43159</v>
      </c>
      <c r="S117" s="523" t="s">
        <v>1553</v>
      </c>
      <c r="T117" s="480" t="s">
        <v>1482</v>
      </c>
      <c r="U117" s="459"/>
      <c r="V117" s="481" t="s">
        <v>1777</v>
      </c>
    </row>
    <row r="118" spans="1:22" ht="58.5" customHeight="1" x14ac:dyDescent="0.2">
      <c r="A118" s="422">
        <v>7</v>
      </c>
      <c r="B118" s="793"/>
      <c r="C118" s="791"/>
      <c r="D118" s="450"/>
      <c r="E118" s="449"/>
      <c r="F118" s="449"/>
      <c r="G118" s="514" t="s">
        <v>314</v>
      </c>
      <c r="H118" s="449" t="s">
        <v>975</v>
      </c>
      <c r="I118" s="452" t="s">
        <v>319</v>
      </c>
      <c r="J118" s="453" t="s">
        <v>382</v>
      </c>
      <c r="K118" s="453" t="s">
        <v>1224</v>
      </c>
      <c r="L118" s="532" t="s">
        <v>1551</v>
      </c>
      <c r="M118" s="455">
        <v>0.5</v>
      </c>
      <c r="N118" s="459" t="s">
        <v>1667</v>
      </c>
      <c r="O118" s="454" t="s">
        <v>1014</v>
      </c>
      <c r="P118" s="454"/>
      <c r="Q118" s="456"/>
      <c r="R118" s="506">
        <v>43159</v>
      </c>
      <c r="S118" s="523" t="s">
        <v>1553</v>
      </c>
      <c r="T118" s="480" t="s">
        <v>1482</v>
      </c>
      <c r="U118" s="459"/>
      <c r="V118" s="481" t="s">
        <v>1777</v>
      </c>
    </row>
    <row r="119" spans="1:22" ht="58.5" customHeight="1" x14ac:dyDescent="0.2">
      <c r="A119" s="422">
        <v>7</v>
      </c>
      <c r="B119" s="793"/>
      <c r="C119" s="791"/>
      <c r="D119" s="450"/>
      <c r="E119" s="449"/>
      <c r="F119" s="449"/>
      <c r="G119" s="514"/>
      <c r="H119" s="449"/>
      <c r="I119" s="452" t="s">
        <v>249</v>
      </c>
      <c r="J119" s="453" t="s">
        <v>974</v>
      </c>
      <c r="K119" s="453" t="s">
        <v>1226</v>
      </c>
      <c r="L119" s="459" t="s">
        <v>1227</v>
      </c>
      <c r="M119" s="455">
        <v>0.8</v>
      </c>
      <c r="N119" s="459" t="s">
        <v>1667</v>
      </c>
      <c r="O119" s="454" t="s">
        <v>1014</v>
      </c>
      <c r="P119" s="454"/>
      <c r="Q119" s="456"/>
      <c r="R119" s="456"/>
      <c r="S119" s="523" t="s">
        <v>1548</v>
      </c>
      <c r="T119" s="480" t="s">
        <v>1484</v>
      </c>
      <c r="U119" s="459"/>
      <c r="V119" s="459" t="s">
        <v>1547</v>
      </c>
    </row>
    <row r="120" spans="1:22" ht="45" customHeight="1" x14ac:dyDescent="0.2">
      <c r="A120" s="422">
        <v>7</v>
      </c>
      <c r="B120" s="793"/>
      <c r="C120" s="791"/>
      <c r="D120" s="450"/>
      <c r="E120" s="449"/>
      <c r="F120" s="449"/>
      <c r="G120" s="514" t="s">
        <v>314</v>
      </c>
      <c r="H120" s="449" t="s">
        <v>975</v>
      </c>
      <c r="I120" s="451"/>
      <c r="J120" s="459"/>
      <c r="K120" s="454" t="s">
        <v>1309</v>
      </c>
      <c r="L120" s="454" t="s">
        <v>1065</v>
      </c>
      <c r="M120" s="455">
        <v>0.33</v>
      </c>
      <c r="N120" s="454" t="s">
        <v>1500</v>
      </c>
      <c r="O120" s="454" t="s">
        <v>954</v>
      </c>
      <c r="P120" s="454"/>
      <c r="Q120" s="456"/>
      <c r="R120" s="456">
        <v>43496</v>
      </c>
      <c r="S120" s="460"/>
      <c r="T120" s="458"/>
      <c r="U120" s="459"/>
      <c r="V120" s="459"/>
    </row>
    <row r="121" spans="1:22" ht="54.75" customHeight="1" x14ac:dyDescent="0.2">
      <c r="A121" s="422">
        <v>7</v>
      </c>
      <c r="B121" s="793"/>
      <c r="C121" s="791"/>
      <c r="D121" s="450"/>
      <c r="E121" s="449"/>
      <c r="F121" s="449"/>
      <c r="G121" s="514"/>
      <c r="H121" s="449"/>
      <c r="I121" s="452" t="s">
        <v>279</v>
      </c>
      <c r="J121" s="453" t="s">
        <v>328</v>
      </c>
      <c r="K121" s="453" t="s">
        <v>1211</v>
      </c>
      <c r="L121" s="459" t="s">
        <v>1212</v>
      </c>
      <c r="M121" s="455">
        <v>0.8</v>
      </c>
      <c r="N121" s="459" t="s">
        <v>1667</v>
      </c>
      <c r="O121" s="454" t="s">
        <v>1014</v>
      </c>
      <c r="P121" s="454"/>
      <c r="Q121" s="456"/>
      <c r="R121" s="522">
        <v>43617</v>
      </c>
      <c r="S121" s="523" t="s">
        <v>1535</v>
      </c>
      <c r="T121" s="480" t="s">
        <v>1481</v>
      </c>
      <c r="U121" s="459"/>
      <c r="V121" s="481" t="s">
        <v>1534</v>
      </c>
    </row>
    <row r="122" spans="1:22" ht="76.5" x14ac:dyDescent="0.2">
      <c r="A122" s="422">
        <v>7</v>
      </c>
      <c r="B122" s="793"/>
      <c r="C122" s="791"/>
      <c r="D122" s="450"/>
      <c r="E122" s="449"/>
      <c r="F122" s="449"/>
      <c r="G122" s="514"/>
      <c r="H122" s="449"/>
      <c r="I122" s="452" t="s">
        <v>266</v>
      </c>
      <c r="J122" s="453" t="s">
        <v>329</v>
      </c>
      <c r="K122" s="453" t="s">
        <v>894</v>
      </c>
      <c r="L122" s="454" t="s">
        <v>1066</v>
      </c>
      <c r="M122" s="455">
        <v>1</v>
      </c>
      <c r="N122" s="454" t="s">
        <v>1500</v>
      </c>
      <c r="O122" s="454" t="s">
        <v>954</v>
      </c>
      <c r="P122" s="454"/>
      <c r="Q122" s="456"/>
      <c r="R122" s="456"/>
      <c r="S122" s="238" t="s">
        <v>1573</v>
      </c>
      <c r="T122" s="458"/>
      <c r="U122" s="459"/>
      <c r="V122" s="459"/>
    </row>
    <row r="123" spans="1:22" ht="24.95" customHeight="1" x14ac:dyDescent="0.2">
      <c r="A123" s="422">
        <v>7</v>
      </c>
      <c r="B123" s="462" t="s">
        <v>752</v>
      </c>
      <c r="C123" s="463" t="s">
        <v>753</v>
      </c>
      <c r="D123" s="484"/>
      <c r="E123" s="466"/>
      <c r="F123" s="466"/>
      <c r="G123" s="534"/>
      <c r="H123" s="466"/>
      <c r="I123" s="466"/>
      <c r="J123" s="466"/>
      <c r="K123" s="485"/>
      <c r="L123" s="485"/>
      <c r="M123" s="201">
        <f>AVERAGE(M109:M122)</f>
        <v>0.63785714285714279</v>
      </c>
      <c r="N123" s="485"/>
      <c r="O123" s="485"/>
      <c r="P123" s="485"/>
      <c r="Q123" s="467"/>
      <c r="R123" s="467"/>
      <c r="S123" s="468"/>
      <c r="T123" s="469"/>
      <c r="U123" s="466"/>
      <c r="V123" s="466"/>
    </row>
    <row r="124" spans="1:22" ht="21.95" customHeight="1" x14ac:dyDescent="0.2">
      <c r="A124" s="422">
        <v>7</v>
      </c>
      <c r="B124" s="441" t="s">
        <v>757</v>
      </c>
      <c r="C124" s="442" t="s">
        <v>758</v>
      </c>
      <c r="D124" s="443"/>
      <c r="E124" s="442"/>
      <c r="F124" s="442"/>
      <c r="G124" s="442"/>
      <c r="H124" s="442"/>
      <c r="I124" s="442"/>
      <c r="J124" s="442"/>
      <c r="K124" s="442"/>
      <c r="L124" s="442"/>
      <c r="M124" s="444"/>
      <c r="N124" s="442"/>
      <c r="O124" s="443"/>
      <c r="P124" s="443"/>
      <c r="Q124" s="472"/>
      <c r="R124" s="472"/>
      <c r="S124" s="446"/>
      <c r="T124" s="473"/>
      <c r="U124" s="445"/>
      <c r="V124" s="445"/>
    </row>
    <row r="125" spans="1:22" ht="105" customHeight="1" x14ac:dyDescent="0.2">
      <c r="A125" s="422">
        <v>7</v>
      </c>
      <c r="B125" s="793" t="s">
        <v>759</v>
      </c>
      <c r="C125" s="801" t="s">
        <v>332</v>
      </c>
      <c r="D125" s="450"/>
      <c r="E125" s="487"/>
      <c r="F125" s="449"/>
      <c r="G125" s="514"/>
      <c r="H125" s="449"/>
      <c r="I125" s="452" t="s">
        <v>274</v>
      </c>
      <c r="J125" s="453" t="s">
        <v>331</v>
      </c>
      <c r="K125" s="453" t="s">
        <v>1215</v>
      </c>
      <c r="L125" s="454" t="s">
        <v>1216</v>
      </c>
      <c r="M125" s="455">
        <v>0.3</v>
      </c>
      <c r="N125" s="454" t="s">
        <v>1702</v>
      </c>
      <c r="O125" s="454" t="s">
        <v>1014</v>
      </c>
      <c r="P125" s="454"/>
      <c r="Q125" s="456"/>
      <c r="R125" s="456"/>
      <c r="S125" s="479" t="s">
        <v>1540</v>
      </c>
      <c r="T125" s="535" t="s">
        <v>1485</v>
      </c>
      <c r="U125" s="459"/>
      <c r="V125" s="508" t="s">
        <v>1539</v>
      </c>
    </row>
    <row r="126" spans="1:22" ht="66" customHeight="1" x14ac:dyDescent="0.2">
      <c r="A126" s="422">
        <v>7</v>
      </c>
      <c r="B126" s="793"/>
      <c r="C126" s="801"/>
      <c r="D126" s="450"/>
      <c r="E126" s="487" t="s">
        <v>612</v>
      </c>
      <c r="F126" s="449" t="s">
        <v>330</v>
      </c>
      <c r="G126" s="514"/>
      <c r="H126" s="449"/>
      <c r="I126" s="451"/>
      <c r="J126" s="459"/>
      <c r="K126" s="454" t="s">
        <v>1778</v>
      </c>
      <c r="L126" s="454" t="s">
        <v>1779</v>
      </c>
      <c r="M126" s="455">
        <v>0.3</v>
      </c>
      <c r="N126" s="454" t="s">
        <v>1500</v>
      </c>
      <c r="O126" s="454" t="s">
        <v>954</v>
      </c>
      <c r="P126" s="454" t="s">
        <v>1011</v>
      </c>
      <c r="Q126" s="456"/>
      <c r="R126" s="456">
        <v>43768</v>
      </c>
      <c r="S126" s="457" t="s">
        <v>1780</v>
      </c>
      <c r="T126" s="458"/>
      <c r="U126" s="454" t="s">
        <v>1350</v>
      </c>
      <c r="V126" s="454"/>
    </row>
    <row r="127" spans="1:22" ht="105" customHeight="1" x14ac:dyDescent="0.2">
      <c r="A127" s="422">
        <v>7</v>
      </c>
      <c r="B127" s="793"/>
      <c r="C127" s="801"/>
      <c r="D127" s="450"/>
      <c r="E127" s="487"/>
      <c r="F127" s="536" t="s">
        <v>335</v>
      </c>
      <c r="G127" s="514"/>
      <c r="H127" s="449"/>
      <c r="I127" s="451"/>
      <c r="J127" s="459"/>
      <c r="K127" s="454" t="s">
        <v>1231</v>
      </c>
      <c r="L127" s="454" t="s">
        <v>1302</v>
      </c>
      <c r="M127" s="455">
        <v>0.7</v>
      </c>
      <c r="N127" s="454" t="s">
        <v>1681</v>
      </c>
      <c r="O127" s="454" t="s">
        <v>1014</v>
      </c>
      <c r="P127" s="454"/>
      <c r="Q127" s="456"/>
      <c r="R127" s="456">
        <v>43525</v>
      </c>
      <c r="S127" s="457" t="s">
        <v>1487</v>
      </c>
      <c r="T127" s="480" t="s">
        <v>1486</v>
      </c>
      <c r="U127" s="459"/>
      <c r="V127" s="537" t="s">
        <v>1554</v>
      </c>
    </row>
    <row r="128" spans="1:22" ht="128.25" customHeight="1" x14ac:dyDescent="0.2">
      <c r="A128" s="422">
        <v>7</v>
      </c>
      <c r="B128" s="793"/>
      <c r="C128" s="801"/>
      <c r="D128" s="450"/>
      <c r="E128" s="449"/>
      <c r="F128" s="536"/>
      <c r="G128" s="514"/>
      <c r="H128" s="449"/>
      <c r="I128" s="452" t="s">
        <v>251</v>
      </c>
      <c r="J128" s="453" t="s">
        <v>333</v>
      </c>
      <c r="K128" s="453" t="s">
        <v>1351</v>
      </c>
      <c r="L128" s="459" t="s">
        <v>1232</v>
      </c>
      <c r="M128" s="455">
        <v>0</v>
      </c>
      <c r="N128" s="459" t="s">
        <v>1667</v>
      </c>
      <c r="O128" s="454" t="s">
        <v>1014</v>
      </c>
      <c r="P128" s="454"/>
      <c r="Q128" s="456">
        <v>43466</v>
      </c>
      <c r="R128" s="456">
        <v>43281</v>
      </c>
      <c r="S128" s="460"/>
      <c r="T128" s="458"/>
      <c r="U128" s="459" t="s">
        <v>1449</v>
      </c>
      <c r="V128" s="459"/>
    </row>
    <row r="129" spans="1:22" ht="92.25" customHeight="1" x14ac:dyDescent="0.2">
      <c r="A129" s="422">
        <v>7</v>
      </c>
      <c r="B129" s="793"/>
      <c r="C129" s="801"/>
      <c r="D129" s="450"/>
      <c r="E129" s="449"/>
      <c r="F129" s="449"/>
      <c r="G129" s="514"/>
      <c r="H129" s="449"/>
      <c r="I129" s="452" t="s">
        <v>251</v>
      </c>
      <c r="J129" s="453" t="s">
        <v>334</v>
      </c>
      <c r="K129" s="453" t="s">
        <v>1215</v>
      </c>
      <c r="L129" s="454" t="s">
        <v>1216</v>
      </c>
      <c r="M129" s="455">
        <v>0.3</v>
      </c>
      <c r="N129" s="454" t="s">
        <v>1702</v>
      </c>
      <c r="O129" s="454" t="s">
        <v>1014</v>
      </c>
      <c r="P129" s="454"/>
      <c r="Q129" s="456"/>
      <c r="R129" s="456"/>
      <c r="S129" s="457" t="s">
        <v>1489</v>
      </c>
      <c r="T129" s="458"/>
      <c r="U129" s="538" t="s">
        <v>1488</v>
      </c>
      <c r="V129" s="538"/>
    </row>
    <row r="130" spans="1:22" ht="92.25" customHeight="1" x14ac:dyDescent="0.2">
      <c r="A130" s="422">
        <v>7</v>
      </c>
      <c r="B130" s="793"/>
      <c r="C130" s="801"/>
      <c r="D130" s="450"/>
      <c r="E130" s="449"/>
      <c r="F130" s="449"/>
      <c r="G130" s="514"/>
      <c r="H130" s="449"/>
      <c r="I130" s="452" t="s">
        <v>274</v>
      </c>
      <c r="J130" s="453" t="s">
        <v>977</v>
      </c>
      <c r="K130" s="453" t="s">
        <v>1215</v>
      </c>
      <c r="L130" s="454" t="s">
        <v>1216</v>
      </c>
      <c r="M130" s="455">
        <v>0.3</v>
      </c>
      <c r="N130" s="454" t="s">
        <v>1702</v>
      </c>
      <c r="O130" s="454" t="s">
        <v>1014</v>
      </c>
      <c r="P130" s="454"/>
      <c r="Q130" s="456"/>
      <c r="R130" s="456"/>
      <c r="S130" s="457" t="s">
        <v>1491</v>
      </c>
      <c r="T130" s="458"/>
      <c r="U130" s="538" t="s">
        <v>1490</v>
      </c>
      <c r="V130" s="538"/>
    </row>
    <row r="131" spans="1:22" ht="24.95" customHeight="1" x14ac:dyDescent="0.2">
      <c r="A131" s="422">
        <v>7</v>
      </c>
      <c r="B131" s="462" t="s">
        <v>757</v>
      </c>
      <c r="C131" s="463" t="s">
        <v>758</v>
      </c>
      <c r="D131" s="484"/>
      <c r="E131" s="466"/>
      <c r="F131" s="466"/>
      <c r="G131" s="534"/>
      <c r="H131" s="466"/>
      <c r="I131" s="466"/>
      <c r="J131" s="466"/>
      <c r="K131" s="485"/>
      <c r="L131" s="485"/>
      <c r="M131" s="201">
        <f>AVERAGE(M125:M130)</f>
        <v>0.31666666666666665</v>
      </c>
      <c r="N131" s="485"/>
      <c r="O131" s="485"/>
      <c r="P131" s="485"/>
      <c r="Q131" s="467"/>
      <c r="R131" s="467"/>
      <c r="S131" s="468"/>
      <c r="T131" s="469"/>
      <c r="U131" s="466"/>
      <c r="V131" s="466"/>
    </row>
    <row r="132" spans="1:22" ht="21.95" customHeight="1" x14ac:dyDescent="0.2">
      <c r="A132" s="422">
        <v>7</v>
      </c>
      <c r="B132" s="441" t="s">
        <v>760</v>
      </c>
      <c r="C132" s="539" t="s">
        <v>761</v>
      </c>
      <c r="D132" s="470"/>
      <c r="E132" s="470"/>
      <c r="F132" s="470"/>
      <c r="G132" s="470"/>
      <c r="H132" s="470"/>
      <c r="I132" s="470"/>
      <c r="J132" s="470"/>
      <c r="K132" s="470"/>
      <c r="L132" s="470"/>
      <c r="M132" s="471"/>
      <c r="N132" s="470"/>
      <c r="O132" s="470"/>
      <c r="P132" s="470"/>
      <c r="Q132" s="472"/>
      <c r="R132" s="472"/>
      <c r="S132" s="446"/>
      <c r="T132" s="473"/>
      <c r="U132" s="445"/>
      <c r="V132" s="445"/>
    </row>
    <row r="133" spans="1:22" ht="63.75" x14ac:dyDescent="0.2">
      <c r="A133" s="422">
        <v>7</v>
      </c>
      <c r="B133" s="793" t="s">
        <v>762</v>
      </c>
      <c r="C133" s="791" t="s">
        <v>978</v>
      </c>
      <c r="D133" s="450"/>
      <c r="E133" s="449"/>
      <c r="F133" s="449"/>
      <c r="G133" s="514" t="s">
        <v>336</v>
      </c>
      <c r="H133" s="449" t="s">
        <v>337</v>
      </c>
      <c r="I133" s="451"/>
      <c r="J133" s="459"/>
      <c r="K133" s="454" t="s">
        <v>1228</v>
      </c>
      <c r="L133" s="454" t="s">
        <v>1745</v>
      </c>
      <c r="M133" s="455">
        <v>0</v>
      </c>
      <c r="N133" s="454" t="s">
        <v>1781</v>
      </c>
      <c r="O133" s="454" t="s">
        <v>954</v>
      </c>
      <c r="P133" s="454" t="s">
        <v>1068</v>
      </c>
      <c r="Q133" s="456"/>
      <c r="R133" s="456">
        <v>43554</v>
      </c>
      <c r="S133" s="460"/>
      <c r="T133" s="458"/>
      <c r="U133" s="459" t="s">
        <v>1230</v>
      </c>
      <c r="V133" s="459"/>
    </row>
    <row r="134" spans="1:22" ht="25.5" x14ac:dyDescent="0.2">
      <c r="A134" s="422">
        <v>7</v>
      </c>
      <c r="B134" s="793"/>
      <c r="C134" s="791"/>
      <c r="D134" s="450"/>
      <c r="E134" s="449"/>
      <c r="F134" s="449"/>
      <c r="G134" s="514"/>
      <c r="H134" s="449"/>
      <c r="I134" s="451"/>
      <c r="J134" s="459"/>
      <c r="K134" s="454"/>
      <c r="L134" s="454"/>
      <c r="M134" s="455">
        <v>1</v>
      </c>
      <c r="N134" s="454" t="s">
        <v>1664</v>
      </c>
      <c r="O134" s="454" t="s">
        <v>954</v>
      </c>
      <c r="P134" s="454"/>
      <c r="Q134" s="456"/>
      <c r="R134" s="456"/>
      <c r="S134" s="457" t="s">
        <v>1363</v>
      </c>
      <c r="T134" s="458"/>
      <c r="U134" s="459"/>
      <c r="V134" s="459"/>
    </row>
    <row r="135" spans="1:22" ht="140.25" x14ac:dyDescent="0.2">
      <c r="A135" s="422">
        <v>7</v>
      </c>
      <c r="B135" s="793"/>
      <c r="C135" s="791"/>
      <c r="D135" s="450"/>
      <c r="E135" s="449"/>
      <c r="F135" s="449"/>
      <c r="G135" s="514"/>
      <c r="H135" s="449"/>
      <c r="I135" s="452" t="s">
        <v>279</v>
      </c>
      <c r="J135" s="453" t="s">
        <v>338</v>
      </c>
      <c r="K135" s="453" t="s">
        <v>1237</v>
      </c>
      <c r="L135" s="459" t="s">
        <v>1238</v>
      </c>
      <c r="M135" s="455">
        <v>0</v>
      </c>
      <c r="N135" s="454" t="s">
        <v>1698</v>
      </c>
      <c r="O135" s="454" t="s">
        <v>1014</v>
      </c>
      <c r="P135" s="454"/>
      <c r="Q135" s="456"/>
      <c r="R135" s="456">
        <v>43554</v>
      </c>
      <c r="S135" s="460"/>
      <c r="T135" s="477" t="s">
        <v>1239</v>
      </c>
      <c r="U135" s="511" t="s">
        <v>1239</v>
      </c>
      <c r="V135" s="540"/>
    </row>
    <row r="136" spans="1:22" ht="102" x14ac:dyDescent="0.2">
      <c r="A136" s="422">
        <v>7</v>
      </c>
      <c r="B136" s="793"/>
      <c r="C136" s="791"/>
      <c r="D136" s="450"/>
      <c r="E136" s="449"/>
      <c r="F136" s="449"/>
      <c r="G136" s="514" t="s">
        <v>359</v>
      </c>
      <c r="H136" s="541" t="s">
        <v>360</v>
      </c>
      <c r="I136" s="451"/>
      <c r="J136" s="459"/>
      <c r="K136" s="459" t="s">
        <v>1233</v>
      </c>
      <c r="L136" s="459" t="s">
        <v>1234</v>
      </c>
      <c r="M136" s="455">
        <v>1</v>
      </c>
      <c r="N136" s="454" t="s">
        <v>1699</v>
      </c>
      <c r="O136" s="454" t="s">
        <v>1014</v>
      </c>
      <c r="P136" s="454"/>
      <c r="Q136" s="456"/>
      <c r="R136" s="456"/>
      <c r="S136" s="460" t="s">
        <v>1452</v>
      </c>
      <c r="T136" s="535" t="s">
        <v>1450</v>
      </c>
      <c r="U136" s="459"/>
      <c r="V136" s="459"/>
    </row>
    <row r="137" spans="1:22" ht="75.75" customHeight="1" x14ac:dyDescent="0.2">
      <c r="A137" s="422">
        <v>7</v>
      </c>
      <c r="B137" s="793"/>
      <c r="C137" s="791"/>
      <c r="D137" s="450"/>
      <c r="E137" s="449"/>
      <c r="F137" s="449"/>
      <c r="G137" s="514" t="s">
        <v>359</v>
      </c>
      <c r="H137" s="541" t="s">
        <v>362</v>
      </c>
      <c r="I137" s="451"/>
      <c r="J137" s="459"/>
      <c r="K137" s="459" t="s">
        <v>1235</v>
      </c>
      <c r="L137" s="511" t="s">
        <v>1236</v>
      </c>
      <c r="M137" s="455">
        <v>1</v>
      </c>
      <c r="N137" s="454" t="s">
        <v>1698</v>
      </c>
      <c r="O137" s="454" t="s">
        <v>1014</v>
      </c>
      <c r="P137" s="454"/>
      <c r="Q137" s="456"/>
      <c r="R137" s="456"/>
      <c r="S137" s="460" t="s">
        <v>1453</v>
      </c>
      <c r="T137" s="477" t="s">
        <v>1451</v>
      </c>
      <c r="U137" s="459"/>
      <c r="V137" s="459"/>
    </row>
    <row r="138" spans="1:22" ht="178.5" x14ac:dyDescent="0.2">
      <c r="A138" s="422">
        <v>7</v>
      </c>
      <c r="B138" s="793"/>
      <c r="C138" s="791"/>
      <c r="D138" s="450"/>
      <c r="E138" s="449"/>
      <c r="F138" s="449"/>
      <c r="G138" s="514"/>
      <c r="H138" s="541"/>
      <c r="I138" s="452" t="s">
        <v>279</v>
      </c>
      <c r="J138" s="453" t="s">
        <v>339</v>
      </c>
      <c r="K138" s="453" t="s">
        <v>1215</v>
      </c>
      <c r="L138" s="459" t="s">
        <v>1216</v>
      </c>
      <c r="M138" s="455">
        <v>0.3</v>
      </c>
      <c r="N138" s="454" t="s">
        <v>1667</v>
      </c>
      <c r="O138" s="454" t="s">
        <v>1014</v>
      </c>
      <c r="P138" s="454"/>
      <c r="Q138" s="456"/>
      <c r="R138" s="456"/>
      <c r="S138" s="457" t="s">
        <v>1491</v>
      </c>
      <c r="T138" s="507" t="s">
        <v>1490</v>
      </c>
      <c r="U138" s="459"/>
      <c r="V138" s="459"/>
    </row>
    <row r="139" spans="1:22" ht="24.95" customHeight="1" x14ac:dyDescent="0.2">
      <c r="A139" s="422">
        <v>7</v>
      </c>
      <c r="B139" s="462" t="s">
        <v>760</v>
      </c>
      <c r="C139" s="542" t="s">
        <v>761</v>
      </c>
      <c r="D139" s="484"/>
      <c r="E139" s="466"/>
      <c r="F139" s="466"/>
      <c r="G139" s="534"/>
      <c r="H139" s="543"/>
      <c r="I139" s="466"/>
      <c r="J139" s="466"/>
      <c r="K139" s="466"/>
      <c r="L139" s="466"/>
      <c r="M139" s="201">
        <f>AVERAGE(M133:M138)</f>
        <v>0.54999999999999993</v>
      </c>
      <c r="N139" s="485"/>
      <c r="O139" s="485"/>
      <c r="P139" s="485"/>
      <c r="Q139" s="467"/>
      <c r="R139" s="467"/>
      <c r="S139" s="468"/>
      <c r="T139" s="469"/>
      <c r="U139" s="466"/>
      <c r="V139" s="466"/>
    </row>
    <row r="140" spans="1:22" ht="21.95" customHeight="1" x14ac:dyDescent="0.2">
      <c r="A140" s="422">
        <v>7</v>
      </c>
      <c r="B140" s="441" t="s">
        <v>763</v>
      </c>
      <c r="C140" s="470" t="s">
        <v>1782</v>
      </c>
      <c r="D140" s="470"/>
      <c r="E140" s="470"/>
      <c r="F140" s="470"/>
      <c r="G140" s="470"/>
      <c r="H140" s="470"/>
      <c r="I140" s="470"/>
      <c r="J140" s="470"/>
      <c r="K140" s="470"/>
      <c r="L140" s="470"/>
      <c r="M140" s="471"/>
      <c r="N140" s="470"/>
      <c r="O140" s="470"/>
      <c r="P140" s="470"/>
      <c r="Q140" s="472"/>
      <c r="R140" s="472"/>
      <c r="S140" s="446"/>
      <c r="T140" s="473"/>
      <c r="U140" s="445"/>
      <c r="V140" s="445"/>
    </row>
    <row r="141" spans="1:22" s="429" customFormat="1" ht="55.5" customHeight="1" x14ac:dyDescent="0.2">
      <c r="A141" s="525">
        <v>7</v>
      </c>
      <c r="B141" s="790" t="s">
        <v>765</v>
      </c>
      <c r="C141" s="797" t="s">
        <v>74</v>
      </c>
      <c r="D141" s="470"/>
      <c r="E141" s="544"/>
      <c r="F141" s="544"/>
      <c r="G141" s="544"/>
      <c r="H141" s="544"/>
      <c r="I141" s="544"/>
      <c r="J141" s="544"/>
      <c r="K141" s="544"/>
      <c r="L141" s="488" t="s">
        <v>1628</v>
      </c>
      <c r="M141" s="545">
        <v>0.42</v>
      </c>
      <c r="N141" s="544"/>
      <c r="O141" s="454" t="s">
        <v>954</v>
      </c>
      <c r="P141" s="454"/>
      <c r="Q141" s="456">
        <v>43525</v>
      </c>
      <c r="R141" s="456">
        <v>43585</v>
      </c>
      <c r="S141" s="457" t="s">
        <v>1388</v>
      </c>
      <c r="T141" s="458"/>
      <c r="U141" s="459"/>
      <c r="V141" s="459"/>
    </row>
    <row r="142" spans="1:22" ht="99.75" customHeight="1" x14ac:dyDescent="0.2">
      <c r="A142" s="422">
        <v>7</v>
      </c>
      <c r="B142" s="790"/>
      <c r="C142" s="797"/>
      <c r="D142" s="490" t="s">
        <v>342</v>
      </c>
      <c r="E142" s="449" t="s">
        <v>340</v>
      </c>
      <c r="F142" s="449"/>
      <c r="G142" s="514"/>
      <c r="H142" s="459"/>
      <c r="I142" s="451"/>
      <c r="J142" s="459"/>
      <c r="K142" s="459" t="s">
        <v>1240</v>
      </c>
      <c r="L142" s="454" t="s">
        <v>1241</v>
      </c>
      <c r="M142" s="455">
        <v>0.42</v>
      </c>
      <c r="N142" s="454" t="s">
        <v>621</v>
      </c>
      <c r="O142" s="454" t="s">
        <v>1014</v>
      </c>
      <c r="P142" s="454"/>
      <c r="Q142" s="456"/>
      <c r="R142" s="456">
        <v>43554</v>
      </c>
      <c r="S142" s="460"/>
      <c r="T142" s="477" t="s">
        <v>1454</v>
      </c>
      <c r="U142" s="459"/>
      <c r="V142" s="459"/>
    </row>
    <row r="143" spans="1:22" ht="216.75" x14ac:dyDescent="0.2">
      <c r="A143" s="422">
        <v>7</v>
      </c>
      <c r="B143" s="790"/>
      <c r="C143" s="797"/>
      <c r="D143" s="490"/>
      <c r="E143" s="449"/>
      <c r="F143" s="449"/>
      <c r="G143" s="514" t="s">
        <v>979</v>
      </c>
      <c r="H143" s="459" t="s">
        <v>341</v>
      </c>
      <c r="I143" s="451"/>
      <c r="J143" s="459"/>
      <c r="K143" s="454" t="s">
        <v>1242</v>
      </c>
      <c r="L143" s="454" t="s">
        <v>1243</v>
      </c>
      <c r="M143" s="455">
        <v>1</v>
      </c>
      <c r="N143" s="454" t="s">
        <v>621</v>
      </c>
      <c r="O143" s="454" t="s">
        <v>1014</v>
      </c>
      <c r="P143" s="454"/>
      <c r="Q143" s="456"/>
      <c r="R143" s="456"/>
      <c r="S143" s="460"/>
      <c r="T143" s="477" t="s">
        <v>1492</v>
      </c>
      <c r="U143" s="459"/>
      <c r="V143" s="459"/>
    </row>
    <row r="144" spans="1:22" ht="86.25" customHeight="1" x14ac:dyDescent="0.2">
      <c r="A144" s="422">
        <v>7</v>
      </c>
      <c r="B144" s="502" t="s">
        <v>766</v>
      </c>
      <c r="C144" s="487" t="s">
        <v>76</v>
      </c>
      <c r="D144" s="450"/>
      <c r="E144" s="449"/>
      <c r="F144" s="449"/>
      <c r="G144" s="514"/>
      <c r="H144" s="449"/>
      <c r="I144" s="451"/>
      <c r="J144" s="459"/>
      <c r="K144" s="459" t="s">
        <v>1240</v>
      </c>
      <c r="L144" s="454" t="s">
        <v>1241</v>
      </c>
      <c r="M144" s="455">
        <v>0.42</v>
      </c>
      <c r="N144" s="454" t="s">
        <v>621</v>
      </c>
      <c r="O144" s="454" t="s">
        <v>1014</v>
      </c>
      <c r="P144" s="454"/>
      <c r="Q144" s="456"/>
      <c r="R144" s="456">
        <v>43554</v>
      </c>
      <c r="S144" s="457" t="s">
        <v>1493</v>
      </c>
      <c r="T144" s="477" t="s">
        <v>1455</v>
      </c>
      <c r="U144" s="459"/>
      <c r="V144" s="508" t="s">
        <v>1555</v>
      </c>
    </row>
    <row r="145" spans="1:23" ht="216.75" x14ac:dyDescent="0.2">
      <c r="A145" s="422">
        <v>7</v>
      </c>
      <c r="B145" s="790" t="s">
        <v>767</v>
      </c>
      <c r="C145" s="791" t="s">
        <v>1113</v>
      </c>
      <c r="D145" s="518"/>
      <c r="E145" s="487" t="s">
        <v>618</v>
      </c>
      <c r="F145" s="796"/>
      <c r="G145" s="514"/>
      <c r="H145" s="449"/>
      <c r="I145" s="451"/>
      <c r="J145" s="459"/>
      <c r="K145" s="454" t="s">
        <v>1242</v>
      </c>
      <c r="L145" s="454" t="s">
        <v>1243</v>
      </c>
      <c r="M145" s="455">
        <v>1</v>
      </c>
      <c r="N145" s="454" t="s">
        <v>621</v>
      </c>
      <c r="O145" s="454" t="s">
        <v>1014</v>
      </c>
      <c r="P145" s="454"/>
      <c r="Q145" s="456"/>
      <c r="R145" s="456"/>
      <c r="S145" s="460"/>
      <c r="T145" s="477" t="s">
        <v>1492</v>
      </c>
      <c r="U145" s="459"/>
      <c r="V145" s="459"/>
    </row>
    <row r="146" spans="1:23" ht="140.25" x14ac:dyDescent="0.2">
      <c r="A146" s="422">
        <v>7</v>
      </c>
      <c r="B146" s="790"/>
      <c r="C146" s="791"/>
      <c r="D146" s="518"/>
      <c r="E146" s="487"/>
      <c r="F146" s="796"/>
      <c r="G146" s="514" t="s">
        <v>979</v>
      </c>
      <c r="H146" s="449" t="s">
        <v>343</v>
      </c>
      <c r="I146" s="451"/>
      <c r="J146" s="459"/>
      <c r="K146" s="459" t="s">
        <v>1244</v>
      </c>
      <c r="L146" s="454" t="s">
        <v>1556</v>
      </c>
      <c r="M146" s="455">
        <v>0</v>
      </c>
      <c r="N146" s="454" t="s">
        <v>621</v>
      </c>
      <c r="O146" s="454" t="s">
        <v>1014</v>
      </c>
      <c r="P146" s="454"/>
      <c r="Q146" s="456"/>
      <c r="R146" s="456">
        <v>43585</v>
      </c>
      <c r="S146" s="460"/>
      <c r="T146" s="477" t="s">
        <v>1494</v>
      </c>
      <c r="U146" s="459"/>
      <c r="V146" s="454" t="s">
        <v>1783</v>
      </c>
    </row>
    <row r="147" spans="1:23" ht="89.25" x14ac:dyDescent="0.2">
      <c r="A147" s="422">
        <v>7</v>
      </c>
      <c r="B147" s="790"/>
      <c r="C147" s="791"/>
      <c r="D147" s="518"/>
      <c r="E147" s="487"/>
      <c r="F147" s="796"/>
      <c r="G147" s="514"/>
      <c r="H147" s="449"/>
      <c r="I147" s="452" t="s">
        <v>274</v>
      </c>
      <c r="J147" s="453" t="s">
        <v>344</v>
      </c>
      <c r="K147" s="453" t="s">
        <v>1245</v>
      </c>
      <c r="L147" s="511" t="s">
        <v>1456</v>
      </c>
      <c r="M147" s="512">
        <v>0.5</v>
      </c>
      <c r="N147" s="454" t="s">
        <v>1505</v>
      </c>
      <c r="O147" s="454" t="s">
        <v>1014</v>
      </c>
      <c r="P147" s="454" t="s">
        <v>953</v>
      </c>
      <c r="Q147" s="456"/>
      <c r="R147" s="456">
        <v>43496</v>
      </c>
      <c r="S147" s="460"/>
      <c r="T147" s="458"/>
      <c r="U147" s="459"/>
      <c r="V147" s="481" t="s">
        <v>1784</v>
      </c>
    </row>
    <row r="148" spans="1:23" ht="21.75" customHeight="1" x14ac:dyDescent="0.2">
      <c r="A148" s="422">
        <v>8</v>
      </c>
      <c r="B148" s="492">
        <v>8</v>
      </c>
      <c r="C148" s="493" t="s">
        <v>768</v>
      </c>
      <c r="D148" s="493"/>
      <c r="E148" s="493"/>
      <c r="F148" s="493"/>
      <c r="G148" s="493"/>
      <c r="H148" s="493"/>
      <c r="I148" s="493"/>
      <c r="J148" s="493"/>
      <c r="K148" s="493"/>
      <c r="L148" s="493"/>
      <c r="M148" s="495"/>
      <c r="N148" s="493"/>
      <c r="O148" s="493"/>
      <c r="P148" s="493"/>
      <c r="Q148" s="496"/>
      <c r="R148" s="496"/>
      <c r="S148" s="497"/>
      <c r="T148" s="498"/>
      <c r="U148" s="510"/>
      <c r="V148" s="510"/>
    </row>
    <row r="149" spans="1:23" ht="12.75" x14ac:dyDescent="0.2">
      <c r="A149" s="422">
        <v>8</v>
      </c>
      <c r="B149" s="441" t="s">
        <v>769</v>
      </c>
      <c r="C149" s="470" t="s">
        <v>1785</v>
      </c>
      <c r="D149" s="470"/>
      <c r="E149" s="470"/>
      <c r="F149" s="470"/>
      <c r="G149" s="470"/>
      <c r="H149" s="470"/>
      <c r="I149" s="470"/>
      <c r="J149" s="546"/>
      <c r="K149" s="470"/>
      <c r="L149" s="470"/>
      <c r="M149" s="471"/>
      <c r="N149" s="470"/>
      <c r="O149" s="470"/>
      <c r="P149" s="470"/>
      <c r="Q149" s="472"/>
      <c r="R149" s="472"/>
      <c r="S149" s="446"/>
      <c r="T149" s="473"/>
      <c r="U149" s="445"/>
      <c r="V149" s="445"/>
    </row>
    <row r="150" spans="1:23" ht="113.25" customHeight="1" x14ac:dyDescent="0.2">
      <c r="A150" s="422">
        <v>8</v>
      </c>
      <c r="B150" s="793" t="s">
        <v>772</v>
      </c>
      <c r="C150" s="791" t="s">
        <v>980</v>
      </c>
      <c r="D150" s="487" t="s">
        <v>276</v>
      </c>
      <c r="E150" s="449"/>
      <c r="F150" s="454"/>
      <c r="G150" s="451"/>
      <c r="H150" s="449"/>
      <c r="I150" s="451"/>
      <c r="J150" s="459"/>
      <c r="K150" s="459"/>
      <c r="L150" s="459"/>
      <c r="M150" s="521">
        <v>1</v>
      </c>
      <c r="N150" s="454" t="s">
        <v>1705</v>
      </c>
      <c r="O150" s="454" t="s">
        <v>1583</v>
      </c>
      <c r="P150" s="454"/>
      <c r="Q150" s="456"/>
      <c r="R150" s="456"/>
      <c r="S150" s="457" t="s">
        <v>1389</v>
      </c>
      <c r="T150" s="458"/>
      <c r="U150" s="454"/>
      <c r="V150" s="454"/>
      <c r="W150" s="547"/>
    </row>
    <row r="151" spans="1:23" ht="117" customHeight="1" x14ac:dyDescent="0.2">
      <c r="A151" s="422">
        <v>8</v>
      </c>
      <c r="B151" s="793"/>
      <c r="C151" s="791"/>
      <c r="D151" s="487"/>
      <c r="E151" s="449"/>
      <c r="F151" s="449"/>
      <c r="G151" s="451"/>
      <c r="H151" s="449"/>
      <c r="I151" s="452" t="s">
        <v>243</v>
      </c>
      <c r="J151" s="453" t="s">
        <v>353</v>
      </c>
      <c r="K151" s="453" t="s">
        <v>1390</v>
      </c>
      <c r="L151" s="459"/>
      <c r="M151" s="455">
        <v>0.5</v>
      </c>
      <c r="N151" s="454" t="s">
        <v>1705</v>
      </c>
      <c r="O151" s="454" t="s">
        <v>1583</v>
      </c>
      <c r="P151" s="454"/>
      <c r="Q151" s="456"/>
      <c r="R151" s="456"/>
      <c r="S151" s="457" t="s">
        <v>1389</v>
      </c>
      <c r="T151" s="548" t="s">
        <v>1471</v>
      </c>
      <c r="U151" s="459"/>
      <c r="V151" s="459"/>
    </row>
    <row r="152" spans="1:23" ht="48.75" customHeight="1" x14ac:dyDescent="0.2">
      <c r="A152" s="422">
        <v>8</v>
      </c>
      <c r="B152" s="502" t="s">
        <v>773</v>
      </c>
      <c r="C152" s="487" t="s">
        <v>82</v>
      </c>
      <c r="D152" s="490" t="s">
        <v>958</v>
      </c>
      <c r="E152" s="449"/>
      <c r="F152" s="449"/>
      <c r="G152" s="451"/>
      <c r="H152" s="449"/>
      <c r="I152" s="451"/>
      <c r="J152" s="459"/>
      <c r="K152" s="459"/>
      <c r="L152" s="459"/>
      <c r="M152" s="521">
        <v>1</v>
      </c>
      <c r="N152" s="454" t="s">
        <v>1705</v>
      </c>
      <c r="O152" s="454" t="s">
        <v>1583</v>
      </c>
      <c r="P152" s="454"/>
      <c r="Q152" s="456"/>
      <c r="R152" s="456"/>
      <c r="S152" s="457" t="s">
        <v>1391</v>
      </c>
      <c r="T152" s="458"/>
      <c r="U152" s="459"/>
      <c r="V152" s="459"/>
    </row>
    <row r="153" spans="1:23" ht="49.5" customHeight="1" x14ac:dyDescent="0.2">
      <c r="A153" s="422">
        <v>8</v>
      </c>
      <c r="B153" s="502" t="s">
        <v>778</v>
      </c>
      <c r="C153" s="487" t="s">
        <v>83</v>
      </c>
      <c r="D153" s="490" t="s">
        <v>981</v>
      </c>
      <c r="E153" s="449"/>
      <c r="F153" s="449"/>
      <c r="G153" s="451"/>
      <c r="H153" s="449"/>
      <c r="I153" s="451"/>
      <c r="J153" s="459"/>
      <c r="K153" s="454" t="s">
        <v>1390</v>
      </c>
      <c r="L153" s="459"/>
      <c r="M153" s="521">
        <v>0.5</v>
      </c>
      <c r="N153" s="454" t="s">
        <v>1705</v>
      </c>
      <c r="O153" s="454" t="s">
        <v>1583</v>
      </c>
      <c r="P153" s="454"/>
      <c r="Q153" s="456"/>
      <c r="R153" s="456"/>
      <c r="S153" s="460" t="s">
        <v>1162</v>
      </c>
      <c r="T153" s="548" t="s">
        <v>1471</v>
      </c>
      <c r="U153" s="459"/>
      <c r="V153" s="459"/>
    </row>
    <row r="154" spans="1:23" ht="49.5" customHeight="1" x14ac:dyDescent="0.2">
      <c r="A154" s="422">
        <v>8</v>
      </c>
      <c r="B154" s="502" t="s">
        <v>779</v>
      </c>
      <c r="C154" s="487" t="s">
        <v>84</v>
      </c>
      <c r="D154" s="490" t="s">
        <v>960</v>
      </c>
      <c r="E154" s="449"/>
      <c r="F154" s="449"/>
      <c r="G154" s="451"/>
      <c r="H154" s="449"/>
      <c r="I154" s="451"/>
      <c r="J154" s="459"/>
      <c r="K154" s="459"/>
      <c r="L154" s="459"/>
      <c r="M154" s="521">
        <v>1</v>
      </c>
      <c r="N154" s="454" t="s">
        <v>1705</v>
      </c>
      <c r="O154" s="454" t="s">
        <v>1583</v>
      </c>
      <c r="P154" s="454"/>
      <c r="Q154" s="456"/>
      <c r="R154" s="456"/>
      <c r="S154" s="457" t="s">
        <v>1392</v>
      </c>
      <c r="T154" s="458"/>
      <c r="U154" s="459"/>
      <c r="V154" s="459"/>
    </row>
    <row r="155" spans="1:23" ht="24.95" customHeight="1" x14ac:dyDescent="0.2">
      <c r="A155" s="422">
        <v>8</v>
      </c>
      <c r="B155" s="462" t="s">
        <v>769</v>
      </c>
      <c r="C155" s="483" t="s">
        <v>774</v>
      </c>
      <c r="D155" s="491"/>
      <c r="E155" s="466"/>
      <c r="F155" s="466"/>
      <c r="G155" s="466"/>
      <c r="H155" s="466"/>
      <c r="I155" s="466"/>
      <c r="J155" s="466"/>
      <c r="K155" s="466"/>
      <c r="L155" s="466"/>
      <c r="M155" s="201">
        <f>AVERAGE(M150:M154)</f>
        <v>0.8</v>
      </c>
      <c r="N155" s="485"/>
      <c r="O155" s="485"/>
      <c r="P155" s="485"/>
      <c r="Q155" s="467"/>
      <c r="R155" s="467"/>
      <c r="S155" s="468"/>
      <c r="T155" s="469"/>
      <c r="U155" s="466"/>
      <c r="V155" s="466"/>
    </row>
    <row r="156" spans="1:23" ht="21.95" customHeight="1" x14ac:dyDescent="0.2">
      <c r="A156" s="422">
        <v>8</v>
      </c>
      <c r="B156" s="441" t="s">
        <v>771</v>
      </c>
      <c r="C156" s="470" t="s">
        <v>775</v>
      </c>
      <c r="D156" s="470"/>
      <c r="E156" s="470"/>
      <c r="F156" s="470"/>
      <c r="G156" s="470"/>
      <c r="H156" s="470"/>
      <c r="I156" s="470"/>
      <c r="J156" s="470"/>
      <c r="K156" s="470"/>
      <c r="L156" s="470"/>
      <c r="M156" s="471"/>
      <c r="N156" s="470"/>
      <c r="O156" s="470"/>
      <c r="P156" s="470"/>
      <c r="Q156" s="472"/>
      <c r="R156" s="472"/>
      <c r="S156" s="446"/>
      <c r="T156" s="473"/>
      <c r="U156" s="445"/>
      <c r="V156" s="445"/>
    </row>
    <row r="157" spans="1:23" ht="267.75" x14ac:dyDescent="0.2">
      <c r="A157" s="422">
        <v>8</v>
      </c>
      <c r="B157" s="502" t="s">
        <v>776</v>
      </c>
      <c r="C157" s="449" t="s">
        <v>781</v>
      </c>
      <c r="D157" s="449"/>
      <c r="E157" s="449"/>
      <c r="F157" s="449"/>
      <c r="G157" s="451"/>
      <c r="H157" s="449"/>
      <c r="I157" s="451"/>
      <c r="J157" s="459"/>
      <c r="K157" s="454" t="s">
        <v>1467</v>
      </c>
      <c r="L157" s="454" t="s">
        <v>1468</v>
      </c>
      <c r="M157" s="521">
        <v>1</v>
      </c>
      <c r="N157" s="454" t="s">
        <v>1664</v>
      </c>
      <c r="O157" s="454" t="s">
        <v>1577</v>
      </c>
      <c r="P157" s="454"/>
      <c r="Q157" s="456"/>
      <c r="R157" s="456">
        <v>43830</v>
      </c>
      <c r="S157" s="460" t="s">
        <v>1142</v>
      </c>
      <c r="T157" s="477" t="s">
        <v>1495</v>
      </c>
      <c r="U157" s="459"/>
      <c r="V157" s="459"/>
    </row>
    <row r="158" spans="1:23" ht="59.25" customHeight="1" x14ac:dyDescent="0.2">
      <c r="A158" s="422">
        <v>8</v>
      </c>
      <c r="B158" s="502" t="s">
        <v>782</v>
      </c>
      <c r="C158" s="487" t="s">
        <v>86</v>
      </c>
      <c r="D158" s="450"/>
      <c r="E158" s="487" t="s">
        <v>630</v>
      </c>
      <c r="F158" s="449"/>
      <c r="G158" s="549" t="s">
        <v>336</v>
      </c>
      <c r="H158" s="487" t="s">
        <v>913</v>
      </c>
      <c r="I158" s="451"/>
      <c r="J158" s="459"/>
      <c r="K158" s="459" t="s">
        <v>632</v>
      </c>
      <c r="L158" s="454" t="s">
        <v>1114</v>
      </c>
      <c r="M158" s="455">
        <v>1</v>
      </c>
      <c r="N158" s="454" t="s">
        <v>1705</v>
      </c>
      <c r="O158" s="454" t="s">
        <v>1583</v>
      </c>
      <c r="P158" s="454"/>
      <c r="Q158" s="456"/>
      <c r="R158" s="456"/>
      <c r="S158" s="460" t="s">
        <v>1163</v>
      </c>
      <c r="T158" s="458"/>
      <c r="U158" s="459"/>
      <c r="V158" s="459"/>
    </row>
    <row r="159" spans="1:23" ht="102.75" customHeight="1" x14ac:dyDescent="0.2">
      <c r="A159" s="422">
        <v>8</v>
      </c>
      <c r="B159" s="793" t="s">
        <v>783</v>
      </c>
      <c r="C159" s="791" t="s">
        <v>87</v>
      </c>
      <c r="D159" s="450"/>
      <c r="E159" s="449"/>
      <c r="F159" s="449"/>
      <c r="G159" s="549" t="s">
        <v>336</v>
      </c>
      <c r="H159" s="454" t="s">
        <v>354</v>
      </c>
      <c r="I159" s="798" t="s">
        <v>246</v>
      </c>
      <c r="J159" s="794" t="s">
        <v>355</v>
      </c>
      <c r="K159" s="453" t="s">
        <v>1247</v>
      </c>
      <c r="L159" s="459" t="s">
        <v>1248</v>
      </c>
      <c r="M159" s="455">
        <v>1</v>
      </c>
      <c r="N159" s="454" t="s">
        <v>1699</v>
      </c>
      <c r="O159" s="454" t="s">
        <v>1014</v>
      </c>
      <c r="P159" s="454"/>
      <c r="Q159" s="456"/>
      <c r="R159" s="456"/>
      <c r="S159" s="238" t="s">
        <v>1459</v>
      </c>
      <c r="T159" s="535" t="s">
        <v>1457</v>
      </c>
      <c r="U159" s="459"/>
      <c r="V159" s="459"/>
    </row>
    <row r="160" spans="1:23" ht="56.25" customHeight="1" x14ac:dyDescent="0.2">
      <c r="A160" s="422">
        <v>8</v>
      </c>
      <c r="B160" s="793"/>
      <c r="C160" s="791"/>
      <c r="D160" s="450"/>
      <c r="E160" s="449"/>
      <c r="F160" s="449"/>
      <c r="G160" s="549"/>
      <c r="H160" s="454"/>
      <c r="I160" s="799"/>
      <c r="J160" s="795"/>
      <c r="K160" s="454" t="s">
        <v>1115</v>
      </c>
      <c r="L160" s="454" t="s">
        <v>1051</v>
      </c>
      <c r="M160" s="455">
        <v>1</v>
      </c>
      <c r="N160" s="454" t="s">
        <v>1500</v>
      </c>
      <c r="O160" s="454" t="s">
        <v>954</v>
      </c>
      <c r="P160" s="454"/>
      <c r="Q160" s="456"/>
      <c r="R160" s="456">
        <v>43496</v>
      </c>
      <c r="S160" s="457" t="s">
        <v>1572</v>
      </c>
      <c r="T160" s="458"/>
      <c r="U160" s="459"/>
      <c r="V160" s="454"/>
    </row>
    <row r="161" spans="1:22" ht="56.25" customHeight="1" x14ac:dyDescent="0.2">
      <c r="A161" s="422">
        <v>8</v>
      </c>
      <c r="B161" s="793"/>
      <c r="C161" s="791"/>
      <c r="D161" s="450"/>
      <c r="E161" s="449"/>
      <c r="F161" s="449"/>
      <c r="G161" s="514" t="s">
        <v>336</v>
      </c>
      <c r="H161" s="248" t="s">
        <v>357</v>
      </c>
      <c r="I161" s="474" t="s">
        <v>246</v>
      </c>
      <c r="J161" s="475" t="s">
        <v>358</v>
      </c>
      <c r="K161" s="453"/>
      <c r="L161" s="459"/>
      <c r="M161" s="521">
        <v>1</v>
      </c>
      <c r="N161" s="454" t="s">
        <v>1706</v>
      </c>
      <c r="O161" s="454" t="s">
        <v>1014</v>
      </c>
      <c r="P161" s="454"/>
      <c r="Q161" s="456"/>
      <c r="R161" s="456"/>
      <c r="S161" s="460"/>
      <c r="T161" s="458"/>
      <c r="U161" s="459"/>
      <c r="V161" s="459"/>
    </row>
    <row r="162" spans="1:22" ht="74.25" customHeight="1" x14ac:dyDescent="0.2">
      <c r="A162" s="422">
        <v>8</v>
      </c>
      <c r="B162" s="793"/>
      <c r="C162" s="791"/>
      <c r="D162" s="450"/>
      <c r="E162" s="449"/>
      <c r="F162" s="449"/>
      <c r="G162" s="451"/>
      <c r="H162" s="449"/>
      <c r="I162" s="452" t="s">
        <v>346</v>
      </c>
      <c r="J162" s="453" t="s">
        <v>361</v>
      </c>
      <c r="K162" s="453" t="s">
        <v>1249</v>
      </c>
      <c r="L162" s="459" t="s">
        <v>1250</v>
      </c>
      <c r="M162" s="550">
        <v>1</v>
      </c>
      <c r="N162" s="454" t="s">
        <v>1664</v>
      </c>
      <c r="O162" s="454" t="s">
        <v>1014</v>
      </c>
      <c r="P162" s="454"/>
      <c r="Q162" s="456"/>
      <c r="R162" s="456"/>
      <c r="S162" s="457" t="s">
        <v>1460</v>
      </c>
      <c r="T162" s="480" t="s">
        <v>1458</v>
      </c>
      <c r="U162" s="459"/>
      <c r="V162" s="459"/>
    </row>
    <row r="163" spans="1:22" ht="84.75" customHeight="1" x14ac:dyDescent="0.2">
      <c r="A163" s="422">
        <v>8</v>
      </c>
      <c r="B163" s="793"/>
      <c r="C163" s="791"/>
      <c r="D163" s="450"/>
      <c r="E163" s="449"/>
      <c r="F163" s="449"/>
      <c r="G163" s="514"/>
      <c r="H163" s="518"/>
      <c r="I163" s="474" t="s">
        <v>346</v>
      </c>
      <c r="J163" s="475" t="s">
        <v>363</v>
      </c>
      <c r="K163" s="453"/>
      <c r="L163" s="459"/>
      <c r="M163" s="481" t="s">
        <v>1584</v>
      </c>
      <c r="N163" s="459" t="s">
        <v>1664</v>
      </c>
      <c r="O163" s="454" t="s">
        <v>1014</v>
      </c>
      <c r="P163" s="454"/>
      <c r="Q163" s="456"/>
      <c r="R163" s="456"/>
      <c r="S163" s="460"/>
      <c r="T163" s="477" t="s">
        <v>1251</v>
      </c>
      <c r="U163" s="459" t="s">
        <v>1251</v>
      </c>
      <c r="V163" s="459"/>
    </row>
    <row r="164" spans="1:22" ht="84.75" customHeight="1" x14ac:dyDescent="0.2">
      <c r="A164" s="422">
        <v>8</v>
      </c>
      <c r="B164" s="793"/>
      <c r="C164" s="791"/>
      <c r="D164" s="450"/>
      <c r="E164" s="449"/>
      <c r="F164" s="449"/>
      <c r="G164" s="514"/>
      <c r="H164" s="518"/>
      <c r="I164" s="474" t="s">
        <v>346</v>
      </c>
      <c r="J164" s="475" t="s">
        <v>364</v>
      </c>
      <c r="K164" s="453"/>
      <c r="L164" s="459"/>
      <c r="M164" s="481" t="s">
        <v>1584</v>
      </c>
      <c r="N164" s="459" t="s">
        <v>1664</v>
      </c>
      <c r="O164" s="454" t="s">
        <v>1014</v>
      </c>
      <c r="P164" s="454"/>
      <c r="Q164" s="456"/>
      <c r="R164" s="456"/>
      <c r="S164" s="460"/>
      <c r="T164" s="477" t="s">
        <v>1251</v>
      </c>
      <c r="U164" s="459" t="s">
        <v>1251</v>
      </c>
      <c r="V164" s="459"/>
    </row>
    <row r="165" spans="1:22" ht="132.75" customHeight="1" x14ac:dyDescent="0.2">
      <c r="A165" s="422">
        <v>8</v>
      </c>
      <c r="B165" s="793" t="s">
        <v>784</v>
      </c>
      <c r="C165" s="791" t="s">
        <v>88</v>
      </c>
      <c r="D165" s="450"/>
      <c r="E165" s="449"/>
      <c r="F165" s="449"/>
      <c r="G165" s="451"/>
      <c r="H165" s="449"/>
      <c r="I165" s="452" t="s">
        <v>346</v>
      </c>
      <c r="J165" s="453" t="s">
        <v>365</v>
      </c>
      <c r="K165" s="453" t="s">
        <v>1693</v>
      </c>
      <c r="L165" s="454" t="s">
        <v>1153</v>
      </c>
      <c r="M165" s="512">
        <v>0.7</v>
      </c>
      <c r="N165" s="454" t="s">
        <v>1694</v>
      </c>
      <c r="O165" s="454" t="s">
        <v>1014</v>
      </c>
      <c r="P165" s="454"/>
      <c r="Q165" s="456"/>
      <c r="R165" s="506">
        <v>43554</v>
      </c>
      <c r="S165" s="551" t="s">
        <v>1434</v>
      </c>
      <c r="T165" s="477" t="s">
        <v>1786</v>
      </c>
      <c r="U165" s="459"/>
      <c r="V165" s="450" t="s">
        <v>1559</v>
      </c>
    </row>
    <row r="166" spans="1:22" ht="111.75" customHeight="1" x14ac:dyDescent="0.2">
      <c r="A166" s="422">
        <v>8</v>
      </c>
      <c r="B166" s="793"/>
      <c r="C166" s="791"/>
      <c r="D166" s="450"/>
      <c r="E166" s="449"/>
      <c r="F166" s="449"/>
      <c r="G166" s="451"/>
      <c r="H166" s="449"/>
      <c r="I166" s="452" t="s">
        <v>346</v>
      </c>
      <c r="J166" s="453" t="s">
        <v>367</v>
      </c>
      <c r="K166" s="453" t="s">
        <v>1394</v>
      </c>
      <c r="L166" s="454" t="s">
        <v>1252</v>
      </c>
      <c r="M166" s="455">
        <v>0.8</v>
      </c>
      <c r="N166" s="454" t="s">
        <v>1664</v>
      </c>
      <c r="O166" s="454" t="s">
        <v>1014</v>
      </c>
      <c r="P166" s="454"/>
      <c r="Q166" s="456"/>
      <c r="R166" s="506">
        <v>43524</v>
      </c>
      <c r="S166" s="460"/>
      <c r="T166" s="477" t="s">
        <v>1461</v>
      </c>
      <c r="U166" s="459"/>
      <c r="V166" s="508" t="s">
        <v>1560</v>
      </c>
    </row>
    <row r="167" spans="1:22" ht="37.5" customHeight="1" x14ac:dyDescent="0.2">
      <c r="A167" s="422">
        <v>8</v>
      </c>
      <c r="B167" s="502" t="s">
        <v>777</v>
      </c>
      <c r="C167" s="487" t="s">
        <v>368</v>
      </c>
      <c r="D167" s="490" t="s">
        <v>342</v>
      </c>
      <c r="E167" s="449"/>
      <c r="F167" s="449"/>
      <c r="G167" s="451"/>
      <c r="H167" s="449"/>
      <c r="I167" s="451"/>
      <c r="J167" s="459"/>
      <c r="K167" s="459"/>
      <c r="L167" s="459"/>
      <c r="M167" s="521">
        <v>1</v>
      </c>
      <c r="N167" s="454" t="s">
        <v>1705</v>
      </c>
      <c r="O167" s="454" t="s">
        <v>1583</v>
      </c>
      <c r="P167" s="454"/>
      <c r="Q167" s="456"/>
      <c r="R167" s="456"/>
      <c r="S167" s="460" t="s">
        <v>1164</v>
      </c>
      <c r="T167" s="458"/>
      <c r="U167" s="459"/>
      <c r="V167" s="459"/>
    </row>
    <row r="168" spans="1:22" ht="37.5" customHeight="1" x14ac:dyDescent="0.2">
      <c r="A168" s="422">
        <v>8</v>
      </c>
      <c r="B168" s="502" t="s">
        <v>780</v>
      </c>
      <c r="C168" s="487" t="s">
        <v>982</v>
      </c>
      <c r="D168" s="450"/>
      <c r="E168" s="449"/>
      <c r="F168" s="449"/>
      <c r="G168" s="451"/>
      <c r="H168" s="449"/>
      <c r="I168" s="451"/>
      <c r="J168" s="459"/>
      <c r="K168" s="459"/>
      <c r="L168" s="459"/>
      <c r="M168" s="521">
        <v>1</v>
      </c>
      <c r="N168" s="454" t="s">
        <v>1705</v>
      </c>
      <c r="O168" s="454" t="s">
        <v>1583</v>
      </c>
      <c r="P168" s="454"/>
      <c r="Q168" s="456"/>
      <c r="R168" s="456"/>
      <c r="S168" s="460" t="s">
        <v>1165</v>
      </c>
      <c r="T168" s="458"/>
      <c r="U168" s="459"/>
      <c r="V168" s="459"/>
    </row>
    <row r="169" spans="1:22" ht="37.5" customHeight="1" x14ac:dyDescent="0.2">
      <c r="A169" s="422">
        <v>8</v>
      </c>
      <c r="B169" s="502" t="s">
        <v>369</v>
      </c>
      <c r="C169" s="487" t="s">
        <v>92</v>
      </c>
      <c r="D169" s="450" t="s">
        <v>369</v>
      </c>
      <c r="E169" s="449"/>
      <c r="F169" s="449"/>
      <c r="G169" s="451"/>
      <c r="H169" s="449"/>
      <c r="I169" s="451"/>
      <c r="J169" s="459"/>
      <c r="K169" s="459"/>
      <c r="L169" s="459"/>
      <c r="M169" s="521">
        <v>1</v>
      </c>
      <c r="N169" s="454" t="s">
        <v>1705</v>
      </c>
      <c r="O169" s="454" t="s">
        <v>1583</v>
      </c>
      <c r="P169" s="454"/>
      <c r="Q169" s="456"/>
      <c r="R169" s="456"/>
      <c r="S169" s="460" t="s">
        <v>1165</v>
      </c>
      <c r="T169" s="458"/>
      <c r="U169" s="459"/>
      <c r="V169" s="459"/>
    </row>
    <row r="170" spans="1:22" ht="134.25" customHeight="1" x14ac:dyDescent="0.2">
      <c r="A170" s="422">
        <v>8</v>
      </c>
      <c r="B170" s="502" t="s">
        <v>785</v>
      </c>
      <c r="C170" s="454" t="s">
        <v>1166</v>
      </c>
      <c r="D170" s="450" t="s">
        <v>370</v>
      </c>
      <c r="E170" s="449"/>
      <c r="F170" s="449"/>
      <c r="G170" s="451"/>
      <c r="H170" s="449"/>
      <c r="I170" s="451"/>
      <c r="J170" s="459"/>
      <c r="K170" s="459"/>
      <c r="L170" s="459"/>
      <c r="M170" s="521">
        <v>1</v>
      </c>
      <c r="N170" s="454" t="s">
        <v>1787</v>
      </c>
      <c r="O170" s="454" t="s">
        <v>1583</v>
      </c>
      <c r="P170" s="454" t="s">
        <v>1101</v>
      </c>
      <c r="Q170" s="456"/>
      <c r="R170" s="456"/>
      <c r="S170" s="460" t="s">
        <v>1164</v>
      </c>
      <c r="T170" s="458"/>
      <c r="U170" s="459"/>
      <c r="V170" s="459"/>
    </row>
    <row r="171" spans="1:22" ht="37.5" customHeight="1" x14ac:dyDescent="0.2">
      <c r="A171" s="422">
        <v>8</v>
      </c>
      <c r="B171" s="502" t="s">
        <v>785</v>
      </c>
      <c r="C171" s="449" t="s">
        <v>983</v>
      </c>
      <c r="D171" s="450" t="s">
        <v>958</v>
      </c>
      <c r="E171" s="449"/>
      <c r="F171" s="449"/>
      <c r="G171" s="451"/>
      <c r="H171" s="449"/>
      <c r="I171" s="451"/>
      <c r="J171" s="459"/>
      <c r="K171" s="459"/>
      <c r="L171" s="459"/>
      <c r="M171" s="521">
        <v>1</v>
      </c>
      <c r="N171" s="454" t="s">
        <v>1705</v>
      </c>
      <c r="O171" s="454" t="s">
        <v>1583</v>
      </c>
      <c r="P171" s="454"/>
      <c r="Q171" s="456"/>
      <c r="R171" s="456"/>
      <c r="S171" s="457" t="s">
        <v>1167</v>
      </c>
      <c r="T171" s="458"/>
      <c r="U171" s="459"/>
      <c r="V171" s="459"/>
    </row>
    <row r="172" spans="1:22" ht="37.5" customHeight="1" x14ac:dyDescent="0.2">
      <c r="A172" s="422">
        <v>8</v>
      </c>
      <c r="B172" s="502" t="s">
        <v>785</v>
      </c>
      <c r="C172" s="449" t="s">
        <v>984</v>
      </c>
      <c r="D172" s="450" t="s">
        <v>366</v>
      </c>
      <c r="E172" s="449"/>
      <c r="F172" s="449"/>
      <c r="G172" s="451"/>
      <c r="H172" s="449"/>
      <c r="I172" s="451"/>
      <c r="J172" s="459"/>
      <c r="K172" s="459"/>
      <c r="L172" s="459"/>
      <c r="M172" s="521">
        <v>1</v>
      </c>
      <c r="N172" s="454" t="s">
        <v>1705</v>
      </c>
      <c r="O172" s="454" t="s">
        <v>1583</v>
      </c>
      <c r="P172" s="454"/>
      <c r="Q172" s="456"/>
      <c r="R172" s="456"/>
      <c r="S172" s="457" t="s">
        <v>1168</v>
      </c>
      <c r="T172" s="458"/>
      <c r="U172" s="459"/>
      <c r="V172" s="459"/>
    </row>
    <row r="173" spans="1:22" ht="37.5" customHeight="1" x14ac:dyDescent="0.2">
      <c r="A173" s="422">
        <v>8</v>
      </c>
      <c r="B173" s="502" t="s">
        <v>785</v>
      </c>
      <c r="C173" s="449" t="s">
        <v>985</v>
      </c>
      <c r="D173" s="450" t="s">
        <v>371</v>
      </c>
      <c r="E173" s="449"/>
      <c r="F173" s="449"/>
      <c r="G173" s="451"/>
      <c r="H173" s="449"/>
      <c r="I173" s="451"/>
      <c r="J173" s="459"/>
      <c r="K173" s="459"/>
      <c r="L173" s="459"/>
      <c r="M173" s="521">
        <v>1</v>
      </c>
      <c r="N173" s="454" t="s">
        <v>1705</v>
      </c>
      <c r="O173" s="454" t="s">
        <v>1583</v>
      </c>
      <c r="P173" s="454"/>
      <c r="Q173" s="456"/>
      <c r="R173" s="456"/>
      <c r="S173" s="457" t="s">
        <v>1169</v>
      </c>
      <c r="T173" s="458"/>
      <c r="U173" s="459"/>
      <c r="V173" s="459"/>
    </row>
    <row r="174" spans="1:22" ht="37.5" customHeight="1" x14ac:dyDescent="0.2">
      <c r="A174" s="422">
        <v>8</v>
      </c>
      <c r="B174" s="502" t="s">
        <v>786</v>
      </c>
      <c r="C174" s="487" t="s">
        <v>986</v>
      </c>
      <c r="D174" s="450"/>
      <c r="E174" s="449"/>
      <c r="F174" s="449"/>
      <c r="G174" s="451"/>
      <c r="H174" s="449"/>
      <c r="I174" s="451"/>
      <c r="J174" s="459"/>
      <c r="K174" s="459"/>
      <c r="L174" s="459"/>
      <c r="M174" s="521">
        <v>1</v>
      </c>
      <c r="N174" s="454" t="s">
        <v>1705</v>
      </c>
      <c r="O174" s="454" t="s">
        <v>1583</v>
      </c>
      <c r="P174" s="454"/>
      <c r="Q174" s="456"/>
      <c r="R174" s="456"/>
      <c r="S174" s="460" t="s">
        <v>1170</v>
      </c>
      <c r="T174" s="458"/>
      <c r="U174" s="459"/>
      <c r="V174" s="459"/>
    </row>
    <row r="175" spans="1:22" ht="24.95" customHeight="1" x14ac:dyDescent="0.2">
      <c r="A175" s="422">
        <v>8</v>
      </c>
      <c r="B175" s="462" t="s">
        <v>771</v>
      </c>
      <c r="C175" s="483" t="s">
        <v>775</v>
      </c>
      <c r="D175" s="484"/>
      <c r="E175" s="466"/>
      <c r="F175" s="466"/>
      <c r="G175" s="466"/>
      <c r="H175" s="466"/>
      <c r="I175" s="466"/>
      <c r="J175" s="466"/>
      <c r="K175" s="466"/>
      <c r="L175" s="466"/>
      <c r="M175" s="201">
        <f>AVERAGE(M157:M174)</f>
        <v>0.96875</v>
      </c>
      <c r="N175" s="485"/>
      <c r="O175" s="485"/>
      <c r="P175" s="485"/>
      <c r="Q175" s="467"/>
      <c r="R175" s="467"/>
      <c r="S175" s="468"/>
      <c r="T175" s="469"/>
      <c r="U175" s="466"/>
      <c r="V175" s="466"/>
    </row>
    <row r="176" spans="1:22" ht="21.95" customHeight="1" x14ac:dyDescent="0.2">
      <c r="A176" s="422">
        <v>8</v>
      </c>
      <c r="B176" s="441" t="s">
        <v>787</v>
      </c>
      <c r="C176" s="470" t="s">
        <v>788</v>
      </c>
      <c r="D176" s="470"/>
      <c r="E176" s="470"/>
      <c r="F176" s="470"/>
      <c r="G176" s="470"/>
      <c r="H176" s="470"/>
      <c r="I176" s="470"/>
      <c r="J176" s="470"/>
      <c r="K176" s="470"/>
      <c r="L176" s="470"/>
      <c r="M176" s="471"/>
      <c r="N176" s="470"/>
      <c r="O176" s="470"/>
      <c r="P176" s="470"/>
      <c r="Q176" s="472"/>
      <c r="R176" s="472"/>
      <c r="S176" s="446"/>
      <c r="T176" s="473"/>
      <c r="U176" s="445"/>
      <c r="V176" s="445"/>
    </row>
    <row r="177" spans="1:22" ht="73.5" customHeight="1" x14ac:dyDescent="0.2">
      <c r="A177" s="422">
        <v>8</v>
      </c>
      <c r="B177" s="552" t="s">
        <v>789</v>
      </c>
      <c r="C177" s="553" t="s">
        <v>987</v>
      </c>
      <c r="D177" s="450"/>
      <c r="E177" s="487" t="s">
        <v>627</v>
      </c>
      <c r="F177" s="449"/>
      <c r="G177" s="451"/>
      <c r="H177" s="449"/>
      <c r="I177" s="451"/>
      <c r="J177" s="459"/>
      <c r="K177" s="454" t="s">
        <v>1310</v>
      </c>
      <c r="L177" s="454" t="s">
        <v>1379</v>
      </c>
      <c r="M177" s="455">
        <v>0</v>
      </c>
      <c r="N177" s="454" t="s">
        <v>1788</v>
      </c>
      <c r="O177" s="454" t="s">
        <v>1583</v>
      </c>
      <c r="P177" s="454" t="s">
        <v>954</v>
      </c>
      <c r="Q177" s="456"/>
      <c r="R177" s="456"/>
      <c r="S177" s="460"/>
      <c r="T177" s="554" t="s">
        <v>1472</v>
      </c>
      <c r="U177" s="459"/>
      <c r="V177" s="459"/>
    </row>
    <row r="178" spans="1:22" ht="36" customHeight="1" x14ac:dyDescent="0.2">
      <c r="A178" s="422">
        <v>8</v>
      </c>
      <c r="B178" s="552" t="s">
        <v>790</v>
      </c>
      <c r="C178" s="553" t="s">
        <v>921</v>
      </c>
      <c r="D178" s="490" t="s">
        <v>922</v>
      </c>
      <c r="E178" s="449"/>
      <c r="F178" s="449"/>
      <c r="G178" s="451"/>
      <c r="H178" s="449"/>
      <c r="I178" s="451"/>
      <c r="J178" s="459"/>
      <c r="K178" s="459"/>
      <c r="L178" s="459"/>
      <c r="M178" s="521">
        <v>0</v>
      </c>
      <c r="N178" s="454" t="s">
        <v>1705</v>
      </c>
      <c r="O178" s="454" t="s">
        <v>1583</v>
      </c>
      <c r="P178" s="454"/>
      <c r="Q178" s="456"/>
      <c r="R178" s="456"/>
      <c r="S178" s="460"/>
      <c r="T178" s="458"/>
      <c r="U178" s="459"/>
      <c r="V178" s="459"/>
    </row>
    <row r="179" spans="1:22" ht="36" customHeight="1" x14ac:dyDescent="0.2">
      <c r="A179" s="422">
        <v>8</v>
      </c>
      <c r="B179" s="555" t="s">
        <v>791</v>
      </c>
      <c r="C179" s="487" t="s">
        <v>1364</v>
      </c>
      <c r="D179" s="490" t="s">
        <v>923</v>
      </c>
      <c r="E179" s="449"/>
      <c r="F179" s="449"/>
      <c r="G179" s="451"/>
      <c r="H179" s="449"/>
      <c r="I179" s="451"/>
      <c r="J179" s="459"/>
      <c r="K179" s="459"/>
      <c r="L179" s="459"/>
      <c r="M179" s="521">
        <v>0</v>
      </c>
      <c r="N179" s="454" t="s">
        <v>1705</v>
      </c>
      <c r="O179" s="454" t="s">
        <v>1583</v>
      </c>
      <c r="P179" s="454"/>
      <c r="Q179" s="456"/>
      <c r="R179" s="456"/>
      <c r="S179" s="460"/>
      <c r="T179" s="458"/>
      <c r="U179" s="459"/>
      <c r="V179" s="459"/>
    </row>
    <row r="180" spans="1:22" ht="36" customHeight="1" x14ac:dyDescent="0.2">
      <c r="A180" s="422">
        <v>8</v>
      </c>
      <c r="B180" s="555" t="s">
        <v>791</v>
      </c>
      <c r="C180" s="449" t="s">
        <v>105</v>
      </c>
      <c r="D180" s="490" t="s">
        <v>988</v>
      </c>
      <c r="E180" s="449"/>
      <c r="F180" s="449"/>
      <c r="G180" s="451"/>
      <c r="H180" s="449"/>
      <c r="I180" s="451"/>
      <c r="J180" s="459"/>
      <c r="K180" s="459"/>
      <c r="L180" s="459"/>
      <c r="M180" s="521">
        <v>0</v>
      </c>
      <c r="N180" s="454" t="s">
        <v>1705</v>
      </c>
      <c r="O180" s="454" t="s">
        <v>1583</v>
      </c>
      <c r="P180" s="454"/>
      <c r="Q180" s="456"/>
      <c r="R180" s="456"/>
      <c r="S180" s="460"/>
      <c r="T180" s="458"/>
      <c r="U180" s="459"/>
      <c r="V180" s="459"/>
    </row>
    <row r="181" spans="1:22" ht="36" customHeight="1" x14ac:dyDescent="0.2">
      <c r="A181" s="422">
        <v>8</v>
      </c>
      <c r="B181" s="555" t="s">
        <v>791</v>
      </c>
      <c r="C181" s="449" t="s">
        <v>106</v>
      </c>
      <c r="D181" s="490" t="s">
        <v>989</v>
      </c>
      <c r="E181" s="449"/>
      <c r="F181" s="449"/>
      <c r="G181" s="451"/>
      <c r="H181" s="449"/>
      <c r="I181" s="451"/>
      <c r="J181" s="459"/>
      <c r="K181" s="459"/>
      <c r="L181" s="459"/>
      <c r="M181" s="521">
        <v>0</v>
      </c>
      <c r="N181" s="454" t="s">
        <v>1705</v>
      </c>
      <c r="O181" s="454" t="s">
        <v>1583</v>
      </c>
      <c r="P181" s="454"/>
      <c r="Q181" s="456"/>
      <c r="R181" s="456"/>
      <c r="S181" s="460"/>
      <c r="T181" s="458"/>
      <c r="U181" s="459"/>
      <c r="V181" s="459"/>
    </row>
    <row r="182" spans="1:22" ht="36" customHeight="1" x14ac:dyDescent="0.2">
      <c r="A182" s="422">
        <v>8</v>
      </c>
      <c r="B182" s="502" t="s">
        <v>925</v>
      </c>
      <c r="C182" s="487" t="s">
        <v>1365</v>
      </c>
      <c r="D182" s="450"/>
      <c r="E182" s="449"/>
      <c r="F182" s="449"/>
      <c r="G182" s="451"/>
      <c r="H182" s="449"/>
      <c r="I182" s="451"/>
      <c r="J182" s="459"/>
      <c r="K182" s="459"/>
      <c r="L182" s="459"/>
      <c r="M182" s="521">
        <v>0</v>
      </c>
      <c r="N182" s="454" t="s">
        <v>1705</v>
      </c>
      <c r="O182" s="454" t="s">
        <v>1583</v>
      </c>
      <c r="P182" s="454"/>
      <c r="Q182" s="456"/>
      <c r="R182" s="456"/>
      <c r="S182" s="460"/>
      <c r="T182" s="458"/>
      <c r="U182" s="459"/>
      <c r="V182" s="459"/>
    </row>
    <row r="183" spans="1:22" ht="36" customHeight="1" x14ac:dyDescent="0.2">
      <c r="A183" s="422">
        <v>8</v>
      </c>
      <c r="B183" s="502" t="s">
        <v>925</v>
      </c>
      <c r="C183" s="449" t="s">
        <v>109</v>
      </c>
      <c r="D183" s="490" t="s">
        <v>919</v>
      </c>
      <c r="E183" s="449"/>
      <c r="F183" s="449"/>
      <c r="G183" s="451"/>
      <c r="H183" s="449"/>
      <c r="I183" s="451"/>
      <c r="J183" s="459"/>
      <c r="K183" s="459"/>
      <c r="L183" s="459"/>
      <c r="M183" s="521">
        <v>0</v>
      </c>
      <c r="N183" s="454" t="s">
        <v>1705</v>
      </c>
      <c r="O183" s="454" t="s">
        <v>1583</v>
      </c>
      <c r="P183" s="454"/>
      <c r="Q183" s="456"/>
      <c r="R183" s="456"/>
      <c r="S183" s="460"/>
      <c r="T183" s="458"/>
      <c r="U183" s="459"/>
      <c r="V183" s="459"/>
    </row>
    <row r="184" spans="1:22" ht="36" customHeight="1" x14ac:dyDescent="0.2">
      <c r="A184" s="422">
        <v>8</v>
      </c>
      <c r="B184" s="502" t="s">
        <v>925</v>
      </c>
      <c r="C184" s="449" t="s">
        <v>110</v>
      </c>
      <c r="D184" s="490" t="s">
        <v>924</v>
      </c>
      <c r="E184" s="449"/>
      <c r="F184" s="449"/>
      <c r="G184" s="451"/>
      <c r="H184" s="449"/>
      <c r="I184" s="451"/>
      <c r="J184" s="459"/>
      <c r="K184" s="459"/>
      <c r="L184" s="459"/>
      <c r="M184" s="521">
        <v>0</v>
      </c>
      <c r="N184" s="454" t="s">
        <v>1705</v>
      </c>
      <c r="O184" s="454" t="s">
        <v>1583</v>
      </c>
      <c r="P184" s="454"/>
      <c r="Q184" s="456"/>
      <c r="R184" s="456"/>
      <c r="S184" s="460"/>
      <c r="T184" s="458"/>
      <c r="U184" s="459"/>
      <c r="V184" s="459"/>
    </row>
    <row r="185" spans="1:22" ht="36" customHeight="1" x14ac:dyDescent="0.2">
      <c r="A185" s="422">
        <v>8</v>
      </c>
      <c r="B185" s="502" t="s">
        <v>925</v>
      </c>
      <c r="C185" s="449" t="s">
        <v>111</v>
      </c>
      <c r="D185" s="490" t="s">
        <v>366</v>
      </c>
      <c r="E185" s="449"/>
      <c r="F185" s="449"/>
      <c r="G185" s="451"/>
      <c r="H185" s="449"/>
      <c r="I185" s="451"/>
      <c r="J185" s="459"/>
      <c r="K185" s="459"/>
      <c r="L185" s="459"/>
      <c r="M185" s="521">
        <v>0</v>
      </c>
      <c r="N185" s="454" t="s">
        <v>1705</v>
      </c>
      <c r="O185" s="454" t="s">
        <v>1583</v>
      </c>
      <c r="P185" s="454"/>
      <c r="Q185" s="456"/>
      <c r="R185" s="456"/>
      <c r="S185" s="460"/>
      <c r="T185" s="458"/>
      <c r="U185" s="459"/>
      <c r="V185" s="459"/>
    </row>
    <row r="186" spans="1:22" ht="36" customHeight="1" x14ac:dyDescent="0.2">
      <c r="A186" s="422">
        <v>8</v>
      </c>
      <c r="B186" s="502" t="s">
        <v>925</v>
      </c>
      <c r="C186" s="449" t="s">
        <v>112</v>
      </c>
      <c r="D186" s="490" t="s">
        <v>411</v>
      </c>
      <c r="E186" s="449"/>
      <c r="F186" s="449"/>
      <c r="G186" s="451"/>
      <c r="H186" s="449"/>
      <c r="I186" s="451"/>
      <c r="J186" s="459"/>
      <c r="K186" s="459"/>
      <c r="L186" s="459"/>
      <c r="M186" s="521">
        <v>0</v>
      </c>
      <c r="N186" s="454" t="s">
        <v>1705</v>
      </c>
      <c r="O186" s="454" t="s">
        <v>1583</v>
      </c>
      <c r="P186" s="454"/>
      <c r="Q186" s="456"/>
      <c r="R186" s="456"/>
      <c r="S186" s="460"/>
      <c r="T186" s="458"/>
      <c r="U186" s="459"/>
      <c r="V186" s="459"/>
    </row>
    <row r="187" spans="1:22" ht="36" customHeight="1" x14ac:dyDescent="0.2">
      <c r="A187" s="422">
        <v>8</v>
      </c>
      <c r="B187" s="502" t="s">
        <v>926</v>
      </c>
      <c r="C187" s="487" t="s">
        <v>1366</v>
      </c>
      <c r="D187" s="490" t="s">
        <v>247</v>
      </c>
      <c r="E187" s="449"/>
      <c r="F187" s="449"/>
      <c r="G187" s="451"/>
      <c r="H187" s="449"/>
      <c r="I187" s="451"/>
      <c r="J187" s="459"/>
      <c r="K187" s="459"/>
      <c r="L187" s="459"/>
      <c r="M187" s="521">
        <v>0</v>
      </c>
      <c r="N187" s="454" t="s">
        <v>1705</v>
      </c>
      <c r="O187" s="454" t="s">
        <v>1583</v>
      </c>
      <c r="P187" s="454"/>
      <c r="Q187" s="456"/>
      <c r="R187" s="456"/>
      <c r="S187" s="460"/>
      <c r="T187" s="458"/>
      <c r="U187" s="459"/>
      <c r="V187" s="459"/>
    </row>
    <row r="188" spans="1:22" ht="36" customHeight="1" x14ac:dyDescent="0.2">
      <c r="A188" s="422">
        <v>8</v>
      </c>
      <c r="B188" s="502" t="s">
        <v>926</v>
      </c>
      <c r="C188" s="449" t="s">
        <v>115</v>
      </c>
      <c r="D188" s="490" t="s">
        <v>919</v>
      </c>
      <c r="E188" s="449"/>
      <c r="F188" s="449"/>
      <c r="G188" s="451"/>
      <c r="H188" s="449"/>
      <c r="I188" s="451"/>
      <c r="J188" s="459"/>
      <c r="K188" s="459"/>
      <c r="L188" s="459"/>
      <c r="M188" s="521">
        <v>0</v>
      </c>
      <c r="N188" s="454" t="s">
        <v>1705</v>
      </c>
      <c r="O188" s="454" t="s">
        <v>1583</v>
      </c>
      <c r="P188" s="454"/>
      <c r="Q188" s="456"/>
      <c r="R188" s="456"/>
      <c r="S188" s="460"/>
      <c r="T188" s="458"/>
      <c r="U188" s="459"/>
      <c r="V188" s="459"/>
    </row>
    <row r="189" spans="1:22" ht="36" customHeight="1" x14ac:dyDescent="0.2">
      <c r="A189" s="422">
        <v>8</v>
      </c>
      <c r="B189" s="502" t="s">
        <v>926</v>
      </c>
      <c r="C189" s="449" t="s">
        <v>116</v>
      </c>
      <c r="D189" s="490" t="s">
        <v>924</v>
      </c>
      <c r="E189" s="449"/>
      <c r="F189" s="449"/>
      <c r="G189" s="451"/>
      <c r="H189" s="449"/>
      <c r="I189" s="451"/>
      <c r="J189" s="459"/>
      <c r="K189" s="459"/>
      <c r="L189" s="459"/>
      <c r="M189" s="521">
        <v>0</v>
      </c>
      <c r="N189" s="454" t="s">
        <v>1705</v>
      </c>
      <c r="O189" s="454" t="s">
        <v>1583</v>
      </c>
      <c r="P189" s="454"/>
      <c r="Q189" s="456"/>
      <c r="R189" s="456"/>
      <c r="S189" s="460"/>
      <c r="T189" s="458"/>
      <c r="U189" s="459"/>
      <c r="V189" s="459"/>
    </row>
    <row r="190" spans="1:22" ht="36" customHeight="1" x14ac:dyDescent="0.2">
      <c r="A190" s="422">
        <v>8</v>
      </c>
      <c r="B190" s="502" t="s">
        <v>926</v>
      </c>
      <c r="C190" s="449" t="s">
        <v>117</v>
      </c>
      <c r="D190" s="490" t="s">
        <v>370</v>
      </c>
      <c r="E190" s="449"/>
      <c r="F190" s="449"/>
      <c r="G190" s="451"/>
      <c r="H190" s="449"/>
      <c r="I190" s="451"/>
      <c r="J190" s="459"/>
      <c r="K190" s="459"/>
      <c r="L190" s="459"/>
      <c r="M190" s="521">
        <v>0</v>
      </c>
      <c r="N190" s="454" t="s">
        <v>1705</v>
      </c>
      <c r="O190" s="454" t="s">
        <v>1583</v>
      </c>
      <c r="P190" s="454"/>
      <c r="Q190" s="456"/>
      <c r="R190" s="456"/>
      <c r="S190" s="460"/>
      <c r="T190" s="458"/>
      <c r="U190" s="459"/>
      <c r="V190" s="459"/>
    </row>
    <row r="191" spans="1:22" ht="36" customHeight="1" x14ac:dyDescent="0.2">
      <c r="A191" s="422">
        <v>8</v>
      </c>
      <c r="B191" s="502" t="s">
        <v>926</v>
      </c>
      <c r="C191" s="449" t="s">
        <v>118</v>
      </c>
      <c r="D191" s="490" t="s">
        <v>990</v>
      </c>
      <c r="E191" s="449"/>
      <c r="F191" s="449"/>
      <c r="G191" s="451"/>
      <c r="H191" s="449"/>
      <c r="I191" s="451"/>
      <c r="J191" s="459"/>
      <c r="K191" s="459"/>
      <c r="L191" s="459"/>
      <c r="M191" s="521">
        <v>0</v>
      </c>
      <c r="N191" s="454" t="s">
        <v>1705</v>
      </c>
      <c r="O191" s="454" t="s">
        <v>1583</v>
      </c>
      <c r="P191" s="454"/>
      <c r="Q191" s="456"/>
      <c r="R191" s="456"/>
      <c r="S191" s="460"/>
      <c r="T191" s="458"/>
      <c r="U191" s="459"/>
      <c r="V191" s="459"/>
    </row>
    <row r="192" spans="1:22" ht="36" customHeight="1" x14ac:dyDescent="0.2">
      <c r="A192" s="422">
        <v>8</v>
      </c>
      <c r="B192" s="502" t="s">
        <v>792</v>
      </c>
      <c r="C192" s="487" t="s">
        <v>1367</v>
      </c>
      <c r="D192" s="490" t="s">
        <v>927</v>
      </c>
      <c r="E192" s="449"/>
      <c r="F192" s="449"/>
      <c r="G192" s="451"/>
      <c r="H192" s="449"/>
      <c r="I192" s="451"/>
      <c r="J192" s="459"/>
      <c r="K192" s="459"/>
      <c r="L192" s="459"/>
      <c r="M192" s="521">
        <v>0</v>
      </c>
      <c r="N192" s="454" t="s">
        <v>1705</v>
      </c>
      <c r="O192" s="454" t="s">
        <v>1583</v>
      </c>
      <c r="P192" s="454"/>
      <c r="Q192" s="456"/>
      <c r="R192" s="456"/>
      <c r="S192" s="460"/>
      <c r="T192" s="458"/>
      <c r="U192" s="459"/>
      <c r="V192" s="459"/>
    </row>
    <row r="193" spans="1:22" ht="36" customHeight="1" x14ac:dyDescent="0.2">
      <c r="A193" s="422">
        <v>8</v>
      </c>
      <c r="B193" s="502" t="s">
        <v>793</v>
      </c>
      <c r="C193" s="449" t="s">
        <v>121</v>
      </c>
      <c r="D193" s="490" t="s">
        <v>991</v>
      </c>
      <c r="E193" s="449"/>
      <c r="F193" s="449"/>
      <c r="G193" s="451"/>
      <c r="H193" s="449"/>
      <c r="I193" s="451"/>
      <c r="J193" s="459"/>
      <c r="K193" s="459"/>
      <c r="L193" s="459"/>
      <c r="M193" s="521">
        <v>0</v>
      </c>
      <c r="N193" s="454" t="s">
        <v>1705</v>
      </c>
      <c r="O193" s="454" t="s">
        <v>1583</v>
      </c>
      <c r="P193" s="454"/>
      <c r="Q193" s="456"/>
      <c r="R193" s="456"/>
      <c r="S193" s="460"/>
      <c r="T193" s="458"/>
      <c r="U193" s="459"/>
      <c r="V193" s="459"/>
    </row>
    <row r="194" spans="1:22" ht="24.95" customHeight="1" x14ac:dyDescent="0.2">
      <c r="A194" s="422">
        <v>8</v>
      </c>
      <c r="B194" s="462" t="s">
        <v>787</v>
      </c>
      <c r="C194" s="483" t="s">
        <v>788</v>
      </c>
      <c r="D194" s="491"/>
      <c r="E194" s="466"/>
      <c r="F194" s="466"/>
      <c r="G194" s="466"/>
      <c r="H194" s="466"/>
      <c r="I194" s="466"/>
      <c r="J194" s="466"/>
      <c r="K194" s="466"/>
      <c r="L194" s="466"/>
      <c r="M194" s="201">
        <f>AVERAGE(M177:M193)</f>
        <v>0</v>
      </c>
      <c r="N194" s="485"/>
      <c r="O194" s="485"/>
      <c r="P194" s="485"/>
      <c r="Q194" s="467"/>
      <c r="R194" s="467"/>
      <c r="S194" s="468"/>
      <c r="T194" s="469"/>
      <c r="U194" s="466"/>
      <c r="V194" s="466"/>
    </row>
    <row r="195" spans="1:22" ht="21.95" customHeight="1" x14ac:dyDescent="0.2">
      <c r="A195" s="422">
        <v>8</v>
      </c>
      <c r="B195" s="441" t="s">
        <v>794</v>
      </c>
      <c r="C195" s="470" t="s">
        <v>795</v>
      </c>
      <c r="D195" s="470"/>
      <c r="E195" s="470"/>
      <c r="F195" s="470"/>
      <c r="G195" s="470"/>
      <c r="H195" s="470"/>
      <c r="I195" s="470"/>
      <c r="J195" s="470"/>
      <c r="K195" s="470"/>
      <c r="L195" s="470"/>
      <c r="M195" s="471"/>
      <c r="N195" s="470"/>
      <c r="O195" s="470"/>
      <c r="P195" s="470"/>
      <c r="Q195" s="472"/>
      <c r="R195" s="472"/>
      <c r="S195" s="446"/>
      <c r="T195" s="473"/>
      <c r="U195" s="445"/>
      <c r="V195" s="445"/>
    </row>
    <row r="196" spans="1:22" ht="21.75" customHeight="1" x14ac:dyDescent="0.2">
      <c r="A196" s="422">
        <v>8</v>
      </c>
      <c r="B196" s="441" t="s">
        <v>796</v>
      </c>
      <c r="C196" s="442" t="s">
        <v>797</v>
      </c>
      <c r="D196" s="529"/>
      <c r="E196" s="445"/>
      <c r="F196" s="445"/>
      <c r="G196" s="445"/>
      <c r="H196" s="445"/>
      <c r="I196" s="445"/>
      <c r="J196" s="445"/>
      <c r="K196" s="445"/>
      <c r="L196" s="445"/>
      <c r="M196" s="529"/>
      <c r="N196" s="445"/>
      <c r="O196" s="445"/>
      <c r="P196" s="445"/>
      <c r="Q196" s="472"/>
      <c r="R196" s="472"/>
      <c r="S196" s="446"/>
      <c r="T196" s="473"/>
      <c r="U196" s="445"/>
      <c r="V196" s="445"/>
    </row>
    <row r="197" spans="1:22" ht="56.25" customHeight="1" x14ac:dyDescent="0.2">
      <c r="A197" s="422">
        <v>8</v>
      </c>
      <c r="B197" s="502" t="s">
        <v>918</v>
      </c>
      <c r="C197" s="449" t="s">
        <v>123</v>
      </c>
      <c r="D197" s="490" t="s">
        <v>992</v>
      </c>
      <c r="E197" s="487" t="s">
        <v>917</v>
      </c>
      <c r="F197" s="449"/>
      <c r="G197" s="451"/>
      <c r="H197" s="449"/>
      <c r="I197" s="451"/>
      <c r="J197" s="459"/>
      <c r="K197" s="453"/>
      <c r="L197" s="454"/>
      <c r="M197" s="521">
        <v>1</v>
      </c>
      <c r="N197" s="454" t="s">
        <v>1705</v>
      </c>
      <c r="O197" s="454" t="s">
        <v>1583</v>
      </c>
      <c r="P197" s="454"/>
      <c r="Q197" s="456"/>
      <c r="R197" s="456"/>
      <c r="S197" s="460" t="s">
        <v>1165</v>
      </c>
      <c r="T197" s="458"/>
      <c r="U197" s="459"/>
      <c r="V197" s="459"/>
    </row>
    <row r="198" spans="1:22" ht="46.5" customHeight="1" x14ac:dyDescent="0.2">
      <c r="A198" s="422">
        <v>8</v>
      </c>
      <c r="B198" s="502" t="s">
        <v>918</v>
      </c>
      <c r="C198" s="449" t="s">
        <v>124</v>
      </c>
      <c r="D198" s="490" t="s">
        <v>988</v>
      </c>
      <c r="E198" s="449"/>
      <c r="F198" s="449"/>
      <c r="G198" s="451"/>
      <c r="H198" s="449"/>
      <c r="I198" s="451"/>
      <c r="J198" s="459"/>
      <c r="K198" s="459"/>
      <c r="L198" s="459"/>
      <c r="M198" s="521">
        <v>1</v>
      </c>
      <c r="N198" s="454" t="s">
        <v>1705</v>
      </c>
      <c r="O198" s="454" t="s">
        <v>1583</v>
      </c>
      <c r="P198" s="454"/>
      <c r="Q198" s="456"/>
      <c r="R198" s="456"/>
      <c r="S198" s="457" t="s">
        <v>1395</v>
      </c>
      <c r="T198" s="458"/>
      <c r="U198" s="459"/>
      <c r="V198" s="459"/>
    </row>
    <row r="199" spans="1:22" ht="98.25" customHeight="1" x14ac:dyDescent="0.2">
      <c r="A199" s="422">
        <v>8</v>
      </c>
      <c r="B199" s="502" t="s">
        <v>918</v>
      </c>
      <c r="C199" s="459" t="s">
        <v>125</v>
      </c>
      <c r="D199" s="490" t="s">
        <v>960</v>
      </c>
      <c r="E199" s="487" t="s">
        <v>914</v>
      </c>
      <c r="F199" s="449"/>
      <c r="G199" s="451"/>
      <c r="H199" s="449"/>
      <c r="I199" s="451"/>
      <c r="J199" s="459"/>
      <c r="K199" s="454" t="s">
        <v>942</v>
      </c>
      <c r="L199" s="454" t="s">
        <v>1383</v>
      </c>
      <c r="M199" s="455">
        <v>0.5</v>
      </c>
      <c r="N199" s="454" t="s">
        <v>1789</v>
      </c>
      <c r="O199" s="454" t="s">
        <v>954</v>
      </c>
      <c r="P199" s="454" t="s">
        <v>1790</v>
      </c>
      <c r="Q199" s="456">
        <v>43466</v>
      </c>
      <c r="R199" s="456">
        <v>43676</v>
      </c>
      <c r="S199" s="457" t="s">
        <v>1791</v>
      </c>
      <c r="T199" s="458"/>
      <c r="U199" s="459"/>
      <c r="V199" s="459"/>
    </row>
    <row r="200" spans="1:22" ht="63.75" x14ac:dyDescent="0.2">
      <c r="A200" s="422">
        <v>8</v>
      </c>
      <c r="B200" s="502" t="s">
        <v>918</v>
      </c>
      <c r="C200" s="449" t="s">
        <v>126</v>
      </c>
      <c r="D200" s="490" t="s">
        <v>960</v>
      </c>
      <c r="E200" s="449"/>
      <c r="F200" s="449"/>
      <c r="G200" s="451"/>
      <c r="H200" s="449"/>
      <c r="I200" s="451"/>
      <c r="J200" s="459"/>
      <c r="K200" s="459"/>
      <c r="L200" s="459"/>
      <c r="M200" s="521">
        <v>1</v>
      </c>
      <c r="N200" s="454" t="s">
        <v>1705</v>
      </c>
      <c r="O200" s="454" t="s">
        <v>1583</v>
      </c>
      <c r="P200" s="454"/>
      <c r="Q200" s="456"/>
      <c r="R200" s="456"/>
      <c r="S200" s="457" t="s">
        <v>1171</v>
      </c>
      <c r="T200" s="458"/>
      <c r="U200" s="459"/>
      <c r="V200" s="459"/>
    </row>
    <row r="201" spans="1:22" ht="25.5" x14ac:dyDescent="0.2">
      <c r="A201" s="422">
        <v>8</v>
      </c>
      <c r="B201" s="441" t="s">
        <v>798</v>
      </c>
      <c r="C201" s="442" t="s">
        <v>799</v>
      </c>
      <c r="D201" s="529"/>
      <c r="E201" s="445"/>
      <c r="F201" s="445"/>
      <c r="G201" s="445"/>
      <c r="H201" s="445"/>
      <c r="I201" s="445"/>
      <c r="J201" s="445"/>
      <c r="K201" s="445"/>
      <c r="L201" s="445"/>
      <c r="M201" s="529"/>
      <c r="N201" s="546"/>
      <c r="O201" s="546"/>
      <c r="P201" s="546"/>
      <c r="Q201" s="472"/>
      <c r="R201" s="472"/>
      <c r="S201" s="446"/>
      <c r="T201" s="473"/>
      <c r="U201" s="445"/>
      <c r="V201" s="445"/>
    </row>
    <row r="202" spans="1:22" ht="89.25" x14ac:dyDescent="0.2">
      <c r="A202" s="422">
        <v>8</v>
      </c>
      <c r="B202" s="502" t="s">
        <v>920</v>
      </c>
      <c r="C202" s="449" t="s">
        <v>128</v>
      </c>
      <c r="D202" s="490" t="s">
        <v>993</v>
      </c>
      <c r="E202" s="449"/>
      <c r="F202" s="449"/>
      <c r="G202" s="451"/>
      <c r="H202" s="449"/>
      <c r="I202" s="451"/>
      <c r="J202" s="459"/>
      <c r="K202" s="459"/>
      <c r="L202" s="459"/>
      <c r="M202" s="521">
        <v>1</v>
      </c>
      <c r="N202" s="454" t="s">
        <v>1705</v>
      </c>
      <c r="O202" s="454" t="s">
        <v>1583</v>
      </c>
      <c r="P202" s="454"/>
      <c r="Q202" s="456"/>
      <c r="R202" s="456"/>
      <c r="S202" s="457" t="s">
        <v>1397</v>
      </c>
      <c r="T202" s="458"/>
      <c r="U202" s="459"/>
      <c r="V202" s="459"/>
    </row>
    <row r="203" spans="1:22" ht="63.75" x14ac:dyDescent="0.2">
      <c r="A203" s="422">
        <v>8</v>
      </c>
      <c r="B203" s="502" t="s">
        <v>920</v>
      </c>
      <c r="C203" s="449" t="s">
        <v>129</v>
      </c>
      <c r="D203" s="490" t="s">
        <v>919</v>
      </c>
      <c r="E203" s="449"/>
      <c r="F203" s="449"/>
      <c r="G203" s="451"/>
      <c r="H203" s="449"/>
      <c r="I203" s="451"/>
      <c r="J203" s="459"/>
      <c r="K203" s="459"/>
      <c r="L203" s="459"/>
      <c r="M203" s="521">
        <v>1</v>
      </c>
      <c r="N203" s="454" t="s">
        <v>1705</v>
      </c>
      <c r="O203" s="454" t="s">
        <v>1583</v>
      </c>
      <c r="P203" s="454"/>
      <c r="Q203" s="456"/>
      <c r="R203" s="456"/>
      <c r="S203" s="457" t="s">
        <v>1397</v>
      </c>
      <c r="T203" s="458"/>
      <c r="U203" s="459"/>
      <c r="V203" s="459"/>
    </row>
    <row r="204" spans="1:22" ht="139.5" customHeight="1" x14ac:dyDescent="0.2">
      <c r="A204" s="422">
        <v>8</v>
      </c>
      <c r="B204" s="502" t="s">
        <v>920</v>
      </c>
      <c r="C204" s="449" t="s">
        <v>130</v>
      </c>
      <c r="D204" s="490" t="s">
        <v>924</v>
      </c>
      <c r="E204" s="449"/>
      <c r="F204" s="449"/>
      <c r="G204" s="451"/>
      <c r="H204" s="449"/>
      <c r="I204" s="451"/>
      <c r="J204" s="459"/>
      <c r="K204" s="459"/>
      <c r="L204" s="459"/>
      <c r="M204" s="521">
        <v>1</v>
      </c>
      <c r="N204" s="454" t="s">
        <v>1705</v>
      </c>
      <c r="O204" s="454" t="s">
        <v>1583</v>
      </c>
      <c r="P204" s="454"/>
      <c r="Q204" s="456"/>
      <c r="R204" s="456"/>
      <c r="S204" s="457" t="s">
        <v>1398</v>
      </c>
      <c r="T204" s="458"/>
      <c r="U204" s="459"/>
      <c r="V204" s="459"/>
    </row>
    <row r="205" spans="1:22" ht="63.75" x14ac:dyDescent="0.2">
      <c r="A205" s="422">
        <v>8</v>
      </c>
      <c r="B205" s="502" t="s">
        <v>920</v>
      </c>
      <c r="C205" s="449" t="s">
        <v>994</v>
      </c>
      <c r="D205" s="490" t="s">
        <v>247</v>
      </c>
      <c r="E205" s="449"/>
      <c r="F205" s="449"/>
      <c r="G205" s="451"/>
      <c r="H205" s="449"/>
      <c r="I205" s="451"/>
      <c r="J205" s="459"/>
      <c r="K205" s="459"/>
      <c r="L205" s="459"/>
      <c r="M205" s="521">
        <v>1</v>
      </c>
      <c r="N205" s="454" t="s">
        <v>1705</v>
      </c>
      <c r="O205" s="454" t="s">
        <v>1583</v>
      </c>
      <c r="P205" s="454"/>
      <c r="Q205" s="456"/>
      <c r="R205" s="456"/>
      <c r="S205" s="457" t="s">
        <v>1399</v>
      </c>
      <c r="T205" s="458"/>
      <c r="U205" s="459"/>
      <c r="V205" s="459"/>
    </row>
    <row r="206" spans="1:22" ht="63.75" x14ac:dyDescent="0.2">
      <c r="A206" s="422">
        <v>8</v>
      </c>
      <c r="B206" s="502" t="s">
        <v>800</v>
      </c>
      <c r="C206" s="449" t="s">
        <v>132</v>
      </c>
      <c r="D206" s="490" t="s">
        <v>370</v>
      </c>
      <c r="E206" s="449"/>
      <c r="F206" s="449"/>
      <c r="G206" s="451"/>
      <c r="H206" s="449"/>
      <c r="I206" s="451"/>
      <c r="J206" s="459"/>
      <c r="K206" s="459"/>
      <c r="L206" s="459"/>
      <c r="M206" s="521">
        <v>1</v>
      </c>
      <c r="N206" s="454" t="s">
        <v>1705</v>
      </c>
      <c r="O206" s="454" t="s">
        <v>1583</v>
      </c>
      <c r="P206" s="454"/>
      <c r="Q206" s="456"/>
      <c r="R206" s="456"/>
      <c r="S206" s="457" t="s">
        <v>1399</v>
      </c>
      <c r="T206" s="458"/>
      <c r="U206" s="459"/>
      <c r="V206" s="459"/>
    </row>
    <row r="207" spans="1:22" ht="27.75" customHeight="1" x14ac:dyDescent="0.2">
      <c r="A207" s="422">
        <v>8</v>
      </c>
      <c r="B207" s="441" t="s">
        <v>801</v>
      </c>
      <c r="C207" s="442" t="s">
        <v>995</v>
      </c>
      <c r="D207" s="529"/>
      <c r="E207" s="445"/>
      <c r="F207" s="445"/>
      <c r="G207" s="445"/>
      <c r="H207" s="445"/>
      <c r="I207" s="445"/>
      <c r="J207" s="445"/>
      <c r="K207" s="445"/>
      <c r="L207" s="445"/>
      <c r="M207" s="529"/>
      <c r="N207" s="546"/>
      <c r="O207" s="546"/>
      <c r="P207" s="546"/>
      <c r="Q207" s="472"/>
      <c r="R207" s="472"/>
      <c r="S207" s="446"/>
      <c r="T207" s="473"/>
      <c r="U207" s="445"/>
      <c r="V207" s="445"/>
    </row>
    <row r="208" spans="1:22" ht="63.75" x14ac:dyDescent="0.2">
      <c r="A208" s="422">
        <v>8</v>
      </c>
      <c r="B208" s="502" t="s">
        <v>802</v>
      </c>
      <c r="C208" s="449" t="s">
        <v>134</v>
      </c>
      <c r="D208" s="490" t="s">
        <v>996</v>
      </c>
      <c r="E208" s="449"/>
      <c r="F208" s="449"/>
      <c r="G208" s="451"/>
      <c r="H208" s="449"/>
      <c r="I208" s="451"/>
      <c r="J208" s="459"/>
      <c r="K208" s="459"/>
      <c r="L208" s="459"/>
      <c r="M208" s="521">
        <v>1</v>
      </c>
      <c r="N208" s="454" t="s">
        <v>1705</v>
      </c>
      <c r="O208" s="454" t="s">
        <v>1583</v>
      </c>
      <c r="P208" s="454"/>
      <c r="Q208" s="456"/>
      <c r="R208" s="456"/>
      <c r="S208" s="457" t="s">
        <v>1400</v>
      </c>
      <c r="T208" s="458"/>
      <c r="U208" s="459"/>
      <c r="V208" s="459"/>
    </row>
    <row r="209" spans="1:22" ht="63.75" x14ac:dyDescent="0.2">
      <c r="A209" s="422">
        <v>8</v>
      </c>
      <c r="B209" s="502" t="s">
        <v>803</v>
      </c>
      <c r="C209" s="449" t="s">
        <v>997</v>
      </c>
      <c r="D209" s="490" t="s">
        <v>919</v>
      </c>
      <c r="E209" s="449"/>
      <c r="F209" s="449"/>
      <c r="G209" s="451"/>
      <c r="H209" s="449"/>
      <c r="I209" s="451"/>
      <c r="J209" s="459"/>
      <c r="K209" s="459"/>
      <c r="L209" s="459"/>
      <c r="M209" s="521">
        <v>1</v>
      </c>
      <c r="N209" s="454" t="s">
        <v>1705</v>
      </c>
      <c r="O209" s="454" t="s">
        <v>1583</v>
      </c>
      <c r="P209" s="454"/>
      <c r="Q209" s="456"/>
      <c r="R209" s="456"/>
      <c r="S209" s="457" t="s">
        <v>1397</v>
      </c>
      <c r="T209" s="458"/>
      <c r="U209" s="459"/>
      <c r="V209" s="459"/>
    </row>
    <row r="210" spans="1:22" ht="89.25" x14ac:dyDescent="0.2">
      <c r="A210" s="422">
        <v>8</v>
      </c>
      <c r="B210" s="502" t="s">
        <v>804</v>
      </c>
      <c r="C210" s="449" t="s">
        <v>136</v>
      </c>
      <c r="D210" s="490" t="s">
        <v>924</v>
      </c>
      <c r="E210" s="449"/>
      <c r="F210" s="449"/>
      <c r="G210" s="451"/>
      <c r="H210" s="449"/>
      <c r="I210" s="451"/>
      <c r="J210" s="459"/>
      <c r="K210" s="459"/>
      <c r="L210" s="459"/>
      <c r="M210" s="521">
        <v>1</v>
      </c>
      <c r="N210" s="454" t="s">
        <v>1705</v>
      </c>
      <c r="O210" s="454" t="s">
        <v>1583</v>
      </c>
      <c r="P210" s="454"/>
      <c r="Q210" s="456"/>
      <c r="R210" s="456"/>
      <c r="S210" s="457" t="s">
        <v>1398</v>
      </c>
      <c r="T210" s="458"/>
      <c r="U210" s="459"/>
      <c r="V210" s="459"/>
    </row>
    <row r="211" spans="1:22" ht="51" customHeight="1" x14ac:dyDescent="0.2">
      <c r="A211" s="422">
        <v>8</v>
      </c>
      <c r="B211" s="502" t="s">
        <v>805</v>
      </c>
      <c r="C211" s="449" t="s">
        <v>137</v>
      </c>
      <c r="D211" s="490" t="s">
        <v>370</v>
      </c>
      <c r="E211" s="449"/>
      <c r="F211" s="449"/>
      <c r="G211" s="451"/>
      <c r="H211" s="449"/>
      <c r="I211" s="451"/>
      <c r="J211" s="459"/>
      <c r="K211" s="459"/>
      <c r="L211" s="459"/>
      <c r="M211" s="521">
        <v>1</v>
      </c>
      <c r="N211" s="454" t="s">
        <v>1705</v>
      </c>
      <c r="O211" s="454" t="s">
        <v>1583</v>
      </c>
      <c r="P211" s="454"/>
      <c r="Q211" s="456"/>
      <c r="R211" s="456"/>
      <c r="S211" s="457" t="s">
        <v>1401</v>
      </c>
      <c r="T211" s="458"/>
      <c r="U211" s="459"/>
      <c r="V211" s="459"/>
    </row>
    <row r="212" spans="1:22" ht="51" customHeight="1" x14ac:dyDescent="0.2">
      <c r="A212" s="422">
        <v>8</v>
      </c>
      <c r="B212" s="502" t="s">
        <v>806</v>
      </c>
      <c r="C212" s="449" t="s">
        <v>138</v>
      </c>
      <c r="D212" s="490" t="s">
        <v>366</v>
      </c>
      <c r="E212" s="449"/>
      <c r="F212" s="449"/>
      <c r="G212" s="451"/>
      <c r="H212" s="449"/>
      <c r="I212" s="451"/>
      <c r="J212" s="459"/>
      <c r="K212" s="459"/>
      <c r="L212" s="459"/>
      <c r="M212" s="521">
        <v>1</v>
      </c>
      <c r="N212" s="454" t="s">
        <v>1705</v>
      </c>
      <c r="O212" s="454" t="s">
        <v>1583</v>
      </c>
      <c r="P212" s="454"/>
      <c r="Q212" s="456"/>
      <c r="R212" s="456"/>
      <c r="S212" s="457" t="s">
        <v>1401</v>
      </c>
      <c r="T212" s="458"/>
      <c r="U212" s="459"/>
      <c r="V212" s="459"/>
    </row>
    <row r="213" spans="1:22" ht="24.95" customHeight="1" x14ac:dyDescent="0.2">
      <c r="A213" s="422">
        <v>8</v>
      </c>
      <c r="B213" s="462" t="s">
        <v>794</v>
      </c>
      <c r="C213" s="483" t="s">
        <v>795</v>
      </c>
      <c r="D213" s="491"/>
      <c r="E213" s="466"/>
      <c r="F213" s="466"/>
      <c r="G213" s="466"/>
      <c r="H213" s="466"/>
      <c r="I213" s="466"/>
      <c r="J213" s="466"/>
      <c r="K213" s="466"/>
      <c r="L213" s="466"/>
      <c r="M213" s="201">
        <f>AVERAGE(M197:M212)</f>
        <v>0.9642857142857143</v>
      </c>
      <c r="N213" s="485"/>
      <c r="O213" s="485"/>
      <c r="P213" s="485"/>
      <c r="Q213" s="467"/>
      <c r="R213" s="467"/>
      <c r="S213" s="520"/>
      <c r="T213" s="469"/>
      <c r="U213" s="466"/>
      <c r="V213" s="466"/>
    </row>
    <row r="214" spans="1:22" ht="12.75" x14ac:dyDescent="0.2">
      <c r="A214" s="422">
        <v>8</v>
      </c>
      <c r="B214" s="441" t="s">
        <v>807</v>
      </c>
      <c r="C214" s="470" t="s">
        <v>1792</v>
      </c>
      <c r="D214" s="470"/>
      <c r="E214" s="470"/>
      <c r="F214" s="470"/>
      <c r="G214" s="470"/>
      <c r="H214" s="470"/>
      <c r="I214" s="470"/>
      <c r="J214" s="470"/>
      <c r="K214" s="470"/>
      <c r="L214" s="470"/>
      <c r="M214" s="471"/>
      <c r="N214" s="470"/>
      <c r="O214" s="470"/>
      <c r="P214" s="470"/>
      <c r="Q214" s="472"/>
      <c r="R214" s="472"/>
      <c r="S214" s="446"/>
      <c r="T214" s="473"/>
      <c r="U214" s="445"/>
      <c r="V214" s="445"/>
    </row>
    <row r="215" spans="1:22" ht="25.5" x14ac:dyDescent="0.2">
      <c r="A215" s="422">
        <v>8</v>
      </c>
      <c r="B215" s="441" t="s">
        <v>809</v>
      </c>
      <c r="C215" s="470" t="s">
        <v>998</v>
      </c>
      <c r="D215" s="470"/>
      <c r="E215" s="470"/>
      <c r="F215" s="470"/>
      <c r="G215" s="470"/>
      <c r="H215" s="470"/>
      <c r="I215" s="470"/>
      <c r="J215" s="470"/>
      <c r="K215" s="470"/>
      <c r="L215" s="470"/>
      <c r="M215" s="471"/>
      <c r="N215" s="470"/>
      <c r="O215" s="470"/>
      <c r="P215" s="470"/>
      <c r="Q215" s="472"/>
      <c r="R215" s="472"/>
      <c r="S215" s="446"/>
      <c r="T215" s="473"/>
      <c r="U215" s="445"/>
      <c r="V215" s="445"/>
    </row>
    <row r="216" spans="1:22" ht="63.75" x14ac:dyDescent="0.2">
      <c r="A216" s="422">
        <v>8</v>
      </c>
      <c r="B216" s="502" t="s">
        <v>928</v>
      </c>
      <c r="C216" s="487" t="s">
        <v>929</v>
      </c>
      <c r="D216" s="450"/>
      <c r="E216" s="449"/>
      <c r="F216" s="449"/>
      <c r="G216" s="451"/>
      <c r="H216" s="449"/>
      <c r="I216" s="451"/>
      <c r="J216" s="459"/>
      <c r="K216" s="459"/>
      <c r="L216" s="459"/>
      <c r="M216" s="521">
        <v>1</v>
      </c>
      <c r="N216" s="454" t="s">
        <v>1705</v>
      </c>
      <c r="O216" s="454" t="s">
        <v>1583</v>
      </c>
      <c r="P216" s="454"/>
      <c r="Q216" s="456"/>
      <c r="R216" s="456"/>
      <c r="S216" s="457" t="s">
        <v>1402</v>
      </c>
      <c r="T216" s="458"/>
      <c r="U216" s="459"/>
      <c r="V216" s="459"/>
    </row>
    <row r="217" spans="1:22" ht="63.75" x14ac:dyDescent="0.2">
      <c r="A217" s="422">
        <v>8</v>
      </c>
      <c r="B217" s="502" t="s">
        <v>928</v>
      </c>
      <c r="C217" s="459" t="s">
        <v>141</v>
      </c>
      <c r="D217" s="481" t="s">
        <v>930</v>
      </c>
      <c r="E217" s="459"/>
      <c r="F217" s="459"/>
      <c r="G217" s="459"/>
      <c r="H217" s="459"/>
      <c r="I217" s="459"/>
      <c r="J217" s="459"/>
      <c r="K217" s="459"/>
      <c r="L217" s="459"/>
      <c r="M217" s="521">
        <v>1</v>
      </c>
      <c r="N217" s="454" t="s">
        <v>1705</v>
      </c>
      <c r="O217" s="454" t="s">
        <v>1583</v>
      </c>
      <c r="P217" s="454"/>
      <c r="Q217" s="456"/>
      <c r="R217" s="456"/>
      <c r="S217" s="457" t="s">
        <v>1403</v>
      </c>
      <c r="T217" s="458"/>
      <c r="U217" s="459"/>
      <c r="V217" s="459"/>
    </row>
    <row r="218" spans="1:22" ht="63.75" x14ac:dyDescent="0.2">
      <c r="A218" s="422">
        <v>8</v>
      </c>
      <c r="B218" s="502" t="s">
        <v>928</v>
      </c>
      <c r="C218" s="449" t="s">
        <v>142</v>
      </c>
      <c r="D218" s="490" t="s">
        <v>931</v>
      </c>
      <c r="E218" s="449"/>
      <c r="F218" s="449"/>
      <c r="G218" s="451"/>
      <c r="H218" s="449"/>
      <c r="I218" s="451"/>
      <c r="J218" s="459"/>
      <c r="K218" s="459"/>
      <c r="L218" s="459"/>
      <c r="M218" s="521">
        <v>1</v>
      </c>
      <c r="N218" s="454" t="s">
        <v>1705</v>
      </c>
      <c r="O218" s="454" t="s">
        <v>1583</v>
      </c>
      <c r="P218" s="454"/>
      <c r="Q218" s="456"/>
      <c r="R218" s="456"/>
      <c r="S218" s="460" t="s">
        <v>1172</v>
      </c>
      <c r="T218" s="458"/>
      <c r="U218" s="459"/>
      <c r="V218" s="459"/>
    </row>
    <row r="219" spans="1:22" ht="63.75" x14ac:dyDescent="0.2">
      <c r="A219" s="422">
        <v>8</v>
      </c>
      <c r="B219" s="502" t="s">
        <v>928</v>
      </c>
      <c r="C219" s="449" t="s">
        <v>143</v>
      </c>
      <c r="D219" s="490" t="s">
        <v>919</v>
      </c>
      <c r="E219" s="449"/>
      <c r="F219" s="449"/>
      <c r="G219" s="451"/>
      <c r="H219" s="449"/>
      <c r="I219" s="451"/>
      <c r="J219" s="459"/>
      <c r="K219" s="459"/>
      <c r="L219" s="459"/>
      <c r="M219" s="521">
        <v>1</v>
      </c>
      <c r="N219" s="454" t="s">
        <v>1705</v>
      </c>
      <c r="O219" s="454" t="s">
        <v>1583</v>
      </c>
      <c r="P219" s="454"/>
      <c r="Q219" s="456"/>
      <c r="R219" s="456"/>
      <c r="S219" s="457" t="s">
        <v>1404</v>
      </c>
      <c r="T219" s="458"/>
      <c r="U219" s="459"/>
      <c r="V219" s="459"/>
    </row>
    <row r="220" spans="1:22" ht="89.25" customHeight="1" x14ac:dyDescent="0.2">
      <c r="A220" s="422">
        <v>8</v>
      </c>
      <c r="B220" s="502" t="s">
        <v>928</v>
      </c>
      <c r="C220" s="449" t="s">
        <v>144</v>
      </c>
      <c r="D220" s="490" t="s">
        <v>924</v>
      </c>
      <c r="E220" s="449"/>
      <c r="F220" s="449"/>
      <c r="G220" s="451"/>
      <c r="H220" s="449"/>
      <c r="I220" s="452" t="s">
        <v>243</v>
      </c>
      <c r="J220" s="453" t="s">
        <v>349</v>
      </c>
      <c r="K220" s="453"/>
      <c r="L220" s="459"/>
      <c r="M220" s="521">
        <v>1</v>
      </c>
      <c r="N220" s="454" t="s">
        <v>1705</v>
      </c>
      <c r="O220" s="454" t="s">
        <v>1583</v>
      </c>
      <c r="P220" s="454"/>
      <c r="Q220" s="456"/>
      <c r="R220" s="456"/>
      <c r="S220" s="457" t="s">
        <v>1402</v>
      </c>
      <c r="T220" s="458"/>
      <c r="U220" s="459"/>
      <c r="V220" s="459"/>
    </row>
    <row r="221" spans="1:22" ht="63.75" x14ac:dyDescent="0.2">
      <c r="A221" s="422">
        <v>8</v>
      </c>
      <c r="B221" s="502" t="s">
        <v>928</v>
      </c>
      <c r="C221" s="449" t="s">
        <v>145</v>
      </c>
      <c r="D221" s="490" t="s">
        <v>932</v>
      </c>
      <c r="E221" s="449"/>
      <c r="F221" s="449"/>
      <c r="G221" s="451"/>
      <c r="H221" s="449"/>
      <c r="I221" s="451"/>
      <c r="J221" s="459"/>
      <c r="K221" s="459"/>
      <c r="L221" s="459"/>
      <c r="M221" s="521">
        <v>1</v>
      </c>
      <c r="N221" s="454" t="s">
        <v>1705</v>
      </c>
      <c r="O221" s="454" t="s">
        <v>1583</v>
      </c>
      <c r="P221" s="454"/>
      <c r="Q221" s="456"/>
      <c r="R221" s="456"/>
      <c r="S221" s="457" t="s">
        <v>1405</v>
      </c>
      <c r="T221" s="458"/>
      <c r="U221" s="459"/>
      <c r="V221" s="459"/>
    </row>
    <row r="222" spans="1:22" ht="63.75" x14ac:dyDescent="0.2">
      <c r="A222" s="422">
        <v>8</v>
      </c>
      <c r="B222" s="502" t="s">
        <v>928</v>
      </c>
      <c r="C222" s="449" t="s">
        <v>146</v>
      </c>
      <c r="D222" s="490" t="s">
        <v>933</v>
      </c>
      <c r="E222" s="449"/>
      <c r="F222" s="449"/>
      <c r="G222" s="451"/>
      <c r="H222" s="449"/>
      <c r="I222" s="451"/>
      <c r="J222" s="459"/>
      <c r="K222" s="459"/>
      <c r="L222" s="459"/>
      <c r="M222" s="521">
        <v>1</v>
      </c>
      <c r="N222" s="454" t="s">
        <v>1705</v>
      </c>
      <c r="O222" s="454" t="s">
        <v>1583</v>
      </c>
      <c r="P222" s="454"/>
      <c r="Q222" s="456"/>
      <c r="R222" s="456"/>
      <c r="S222" s="457" t="s">
        <v>1406</v>
      </c>
      <c r="T222" s="458"/>
      <c r="U222" s="459"/>
      <c r="V222" s="459"/>
    </row>
    <row r="223" spans="1:22" ht="82.5" customHeight="1" x14ac:dyDescent="0.2">
      <c r="A223" s="422">
        <v>8</v>
      </c>
      <c r="B223" s="502" t="s">
        <v>928</v>
      </c>
      <c r="C223" s="449" t="s">
        <v>147</v>
      </c>
      <c r="D223" s="490" t="s">
        <v>934</v>
      </c>
      <c r="E223" s="449"/>
      <c r="F223" s="449"/>
      <c r="G223" s="451"/>
      <c r="H223" s="449"/>
      <c r="I223" s="451"/>
      <c r="J223" s="459"/>
      <c r="K223" s="459"/>
      <c r="L223" s="459"/>
      <c r="M223" s="521">
        <v>1</v>
      </c>
      <c r="N223" s="454" t="s">
        <v>1705</v>
      </c>
      <c r="O223" s="454" t="s">
        <v>1583</v>
      </c>
      <c r="P223" s="454"/>
      <c r="Q223" s="456"/>
      <c r="R223" s="456"/>
      <c r="S223" s="457" t="s">
        <v>1407</v>
      </c>
      <c r="T223" s="458"/>
      <c r="U223" s="459"/>
      <c r="V223" s="459"/>
    </row>
    <row r="224" spans="1:22" ht="59.25" customHeight="1" x14ac:dyDescent="0.2">
      <c r="A224" s="422">
        <v>8</v>
      </c>
      <c r="B224" s="502" t="s">
        <v>928</v>
      </c>
      <c r="C224" s="449" t="s">
        <v>148</v>
      </c>
      <c r="D224" s="490" t="s">
        <v>935</v>
      </c>
      <c r="E224" s="449"/>
      <c r="F224" s="449"/>
      <c r="G224" s="451"/>
      <c r="H224" s="449"/>
      <c r="I224" s="451"/>
      <c r="J224" s="459"/>
      <c r="K224" s="459"/>
      <c r="L224" s="459"/>
      <c r="M224" s="521">
        <v>1</v>
      </c>
      <c r="N224" s="454" t="s">
        <v>1705</v>
      </c>
      <c r="O224" s="454" t="s">
        <v>1583</v>
      </c>
      <c r="P224" s="454"/>
      <c r="Q224" s="456"/>
      <c r="R224" s="456"/>
      <c r="S224" s="457" t="s">
        <v>1182</v>
      </c>
      <c r="T224" s="458"/>
      <c r="U224" s="459"/>
      <c r="V224" s="459"/>
    </row>
    <row r="225" spans="1:22" ht="92.25" customHeight="1" x14ac:dyDescent="0.2">
      <c r="A225" s="422">
        <v>8</v>
      </c>
      <c r="B225" s="502" t="s">
        <v>928</v>
      </c>
      <c r="C225" s="449" t="s">
        <v>149</v>
      </c>
      <c r="D225" s="490" t="s">
        <v>936</v>
      </c>
      <c r="E225" s="449"/>
      <c r="F225" s="449"/>
      <c r="G225" s="451"/>
      <c r="H225" s="449"/>
      <c r="I225" s="451"/>
      <c r="J225" s="459"/>
      <c r="K225" s="459"/>
      <c r="L225" s="459"/>
      <c r="M225" s="521">
        <v>1</v>
      </c>
      <c r="N225" s="454" t="s">
        <v>1705</v>
      </c>
      <c r="O225" s="454" t="s">
        <v>1583</v>
      </c>
      <c r="P225" s="454"/>
      <c r="Q225" s="456"/>
      <c r="R225" s="456"/>
      <c r="S225" s="457" t="s">
        <v>1173</v>
      </c>
      <c r="T225" s="458"/>
      <c r="U225" s="459"/>
      <c r="V225" s="459"/>
    </row>
    <row r="226" spans="1:22" ht="21.95" customHeight="1" x14ac:dyDescent="0.2">
      <c r="A226" s="422">
        <v>8</v>
      </c>
      <c r="B226" s="441" t="s">
        <v>810</v>
      </c>
      <c r="C226" s="470" t="s">
        <v>999</v>
      </c>
      <c r="D226" s="470"/>
      <c r="E226" s="470"/>
      <c r="F226" s="470"/>
      <c r="G226" s="470"/>
      <c r="H226" s="470"/>
      <c r="I226" s="470"/>
      <c r="J226" s="470"/>
      <c r="K226" s="470"/>
      <c r="L226" s="470"/>
      <c r="M226" s="471"/>
      <c r="N226" s="470"/>
      <c r="O226" s="470"/>
      <c r="P226" s="470"/>
      <c r="Q226" s="472"/>
      <c r="R226" s="472"/>
      <c r="S226" s="446"/>
      <c r="T226" s="473"/>
      <c r="U226" s="445"/>
      <c r="V226" s="445"/>
    </row>
    <row r="227" spans="1:22" ht="40.5" customHeight="1" x14ac:dyDescent="0.2">
      <c r="A227" s="422">
        <v>8</v>
      </c>
      <c r="B227" s="502" t="s">
        <v>938</v>
      </c>
      <c r="C227" s="487" t="s">
        <v>937</v>
      </c>
      <c r="D227" s="490" t="s">
        <v>992</v>
      </c>
      <c r="E227" s="449"/>
      <c r="F227" s="449"/>
      <c r="G227" s="451"/>
      <c r="H227" s="449"/>
      <c r="I227" s="451"/>
      <c r="J227" s="459"/>
      <c r="K227" s="459"/>
      <c r="L227" s="459"/>
      <c r="M227" s="521">
        <v>1</v>
      </c>
      <c r="N227" s="454" t="s">
        <v>1705</v>
      </c>
      <c r="O227" s="454" t="s">
        <v>1583</v>
      </c>
      <c r="P227" s="454"/>
      <c r="Q227" s="456"/>
      <c r="R227" s="456"/>
      <c r="S227" s="457" t="s">
        <v>1174</v>
      </c>
      <c r="T227" s="458"/>
      <c r="U227" s="459"/>
      <c r="V227" s="459"/>
    </row>
    <row r="228" spans="1:22" ht="40.5" customHeight="1" x14ac:dyDescent="0.2">
      <c r="A228" s="422">
        <v>8</v>
      </c>
      <c r="B228" s="502" t="s">
        <v>938</v>
      </c>
      <c r="C228" s="449" t="s">
        <v>152</v>
      </c>
      <c r="D228" s="490" t="s">
        <v>988</v>
      </c>
      <c r="E228" s="449"/>
      <c r="F228" s="449"/>
      <c r="G228" s="451"/>
      <c r="H228" s="449"/>
      <c r="I228" s="451"/>
      <c r="J228" s="459"/>
      <c r="K228" s="459"/>
      <c r="L228" s="459"/>
      <c r="M228" s="521">
        <v>1</v>
      </c>
      <c r="N228" s="454" t="s">
        <v>1705</v>
      </c>
      <c r="O228" s="454" t="s">
        <v>1583</v>
      </c>
      <c r="P228" s="454"/>
      <c r="Q228" s="456"/>
      <c r="R228" s="456"/>
      <c r="S228" s="457" t="s">
        <v>1408</v>
      </c>
      <c r="T228" s="458"/>
      <c r="U228" s="459"/>
      <c r="V228" s="459"/>
    </row>
    <row r="229" spans="1:22" ht="40.5" customHeight="1" x14ac:dyDescent="0.2">
      <c r="A229" s="422">
        <v>8</v>
      </c>
      <c r="B229" s="502" t="s">
        <v>938</v>
      </c>
      <c r="C229" s="449" t="s">
        <v>153</v>
      </c>
      <c r="D229" s="490" t="s">
        <v>989</v>
      </c>
      <c r="E229" s="449"/>
      <c r="F229" s="449"/>
      <c r="G229" s="451"/>
      <c r="H229" s="449"/>
      <c r="I229" s="451"/>
      <c r="J229" s="459"/>
      <c r="K229" s="459"/>
      <c r="L229" s="459"/>
      <c r="M229" s="521">
        <v>1</v>
      </c>
      <c r="N229" s="454" t="s">
        <v>1705</v>
      </c>
      <c r="O229" s="454" t="s">
        <v>1583</v>
      </c>
      <c r="P229" s="454"/>
      <c r="Q229" s="456"/>
      <c r="R229" s="456"/>
      <c r="S229" s="457" t="s">
        <v>1409</v>
      </c>
      <c r="T229" s="458"/>
      <c r="U229" s="459"/>
      <c r="V229" s="459"/>
    </row>
    <row r="230" spans="1:22" ht="21.95" customHeight="1" x14ac:dyDescent="0.2">
      <c r="A230" s="422">
        <v>8</v>
      </c>
      <c r="B230" s="441" t="s">
        <v>811</v>
      </c>
      <c r="C230" s="470" t="s">
        <v>812</v>
      </c>
      <c r="D230" s="470"/>
      <c r="E230" s="470"/>
      <c r="F230" s="470"/>
      <c r="G230" s="470"/>
      <c r="H230" s="470"/>
      <c r="I230" s="470"/>
      <c r="J230" s="470"/>
      <c r="K230" s="470"/>
      <c r="L230" s="470"/>
      <c r="M230" s="471"/>
      <c r="N230" s="470"/>
      <c r="O230" s="470"/>
      <c r="P230" s="470"/>
      <c r="Q230" s="472"/>
      <c r="R230" s="472"/>
      <c r="S230" s="446"/>
      <c r="T230" s="473"/>
      <c r="U230" s="445"/>
      <c r="V230" s="445"/>
    </row>
    <row r="231" spans="1:22" ht="40.5" customHeight="1" x14ac:dyDescent="0.2">
      <c r="A231" s="422">
        <v>8</v>
      </c>
      <c r="B231" s="502" t="s">
        <v>811</v>
      </c>
      <c r="C231" s="449" t="s">
        <v>155</v>
      </c>
      <c r="D231" s="490" t="s">
        <v>992</v>
      </c>
      <c r="E231" s="449"/>
      <c r="F231" s="449"/>
      <c r="G231" s="451"/>
      <c r="H231" s="449"/>
      <c r="I231" s="451"/>
      <c r="J231" s="459"/>
      <c r="K231" s="459"/>
      <c r="L231" s="459"/>
      <c r="M231" s="521">
        <v>1</v>
      </c>
      <c r="N231" s="454" t="s">
        <v>1705</v>
      </c>
      <c r="O231" s="454" t="s">
        <v>1583</v>
      </c>
      <c r="P231" s="454"/>
      <c r="Q231" s="456"/>
      <c r="R231" s="456"/>
      <c r="S231" s="457" t="s">
        <v>1410</v>
      </c>
      <c r="T231" s="458"/>
      <c r="U231" s="459"/>
      <c r="V231" s="459"/>
    </row>
    <row r="232" spans="1:22" ht="40.5" customHeight="1" x14ac:dyDescent="0.2">
      <c r="A232" s="422">
        <v>8</v>
      </c>
      <c r="B232" s="502" t="s">
        <v>811</v>
      </c>
      <c r="C232" s="449" t="s">
        <v>156</v>
      </c>
      <c r="D232" s="490" t="s">
        <v>988</v>
      </c>
      <c r="E232" s="449"/>
      <c r="F232" s="449"/>
      <c r="G232" s="451"/>
      <c r="H232" s="449"/>
      <c r="I232" s="451"/>
      <c r="J232" s="459"/>
      <c r="K232" s="459"/>
      <c r="L232" s="459"/>
      <c r="M232" s="521">
        <v>1</v>
      </c>
      <c r="N232" s="454" t="s">
        <v>1705</v>
      </c>
      <c r="O232" s="454" t="s">
        <v>1583</v>
      </c>
      <c r="P232" s="454"/>
      <c r="Q232" s="456"/>
      <c r="R232" s="456"/>
      <c r="S232" s="457" t="s">
        <v>1410</v>
      </c>
      <c r="T232" s="458"/>
      <c r="U232" s="459"/>
      <c r="V232" s="459"/>
    </row>
    <row r="233" spans="1:22" ht="40.5" customHeight="1" x14ac:dyDescent="0.2">
      <c r="A233" s="422">
        <v>8</v>
      </c>
      <c r="B233" s="502" t="s">
        <v>811</v>
      </c>
      <c r="C233" s="518" t="s">
        <v>1000</v>
      </c>
      <c r="D233" s="490" t="s">
        <v>989</v>
      </c>
      <c r="E233" s="449"/>
      <c r="F233" s="449"/>
      <c r="G233" s="451"/>
      <c r="H233" s="449"/>
      <c r="I233" s="451"/>
      <c r="J233" s="459"/>
      <c r="K233" s="459"/>
      <c r="L233" s="459"/>
      <c r="M233" s="521">
        <v>1</v>
      </c>
      <c r="N233" s="454" t="s">
        <v>1705</v>
      </c>
      <c r="O233" s="454" t="s">
        <v>1583</v>
      </c>
      <c r="P233" s="454"/>
      <c r="Q233" s="456"/>
      <c r="R233" s="456"/>
      <c r="S233" s="460" t="s">
        <v>1175</v>
      </c>
      <c r="T233" s="458"/>
      <c r="U233" s="459"/>
      <c r="V233" s="459"/>
    </row>
    <row r="234" spans="1:22" ht="40.5" customHeight="1" x14ac:dyDescent="0.2">
      <c r="A234" s="422">
        <v>8</v>
      </c>
      <c r="B234" s="502" t="s">
        <v>813</v>
      </c>
      <c r="C234" s="487" t="s">
        <v>159</v>
      </c>
      <c r="D234" s="450"/>
      <c r="E234" s="449"/>
      <c r="F234" s="449"/>
      <c r="G234" s="451"/>
      <c r="H234" s="449"/>
      <c r="I234" s="451"/>
      <c r="J234" s="459"/>
      <c r="K234" s="459"/>
      <c r="L234" s="459"/>
      <c r="M234" s="521">
        <v>1</v>
      </c>
      <c r="N234" s="454" t="s">
        <v>1705</v>
      </c>
      <c r="O234" s="454" t="s">
        <v>1583</v>
      </c>
      <c r="P234" s="454"/>
      <c r="Q234" s="456"/>
      <c r="R234" s="456"/>
      <c r="S234" s="460" t="s">
        <v>1172</v>
      </c>
      <c r="T234" s="458"/>
      <c r="U234" s="459"/>
      <c r="V234" s="459"/>
    </row>
    <row r="235" spans="1:22" ht="21.95" customHeight="1" x14ac:dyDescent="0.2">
      <c r="A235" s="422">
        <v>8</v>
      </c>
      <c r="B235" s="441" t="s">
        <v>814</v>
      </c>
      <c r="C235" s="470" t="s">
        <v>815</v>
      </c>
      <c r="D235" s="470"/>
      <c r="E235" s="470"/>
      <c r="F235" s="470"/>
      <c r="G235" s="470"/>
      <c r="H235" s="470"/>
      <c r="I235" s="470"/>
      <c r="J235" s="470"/>
      <c r="K235" s="470"/>
      <c r="L235" s="470"/>
      <c r="M235" s="471"/>
      <c r="N235" s="470"/>
      <c r="O235" s="470"/>
      <c r="P235" s="470"/>
      <c r="Q235" s="472"/>
      <c r="R235" s="472"/>
      <c r="S235" s="446"/>
      <c r="T235" s="473"/>
      <c r="U235" s="445"/>
      <c r="V235" s="445"/>
    </row>
    <row r="236" spans="1:22" ht="36" customHeight="1" x14ac:dyDescent="0.2">
      <c r="A236" s="422">
        <v>8</v>
      </c>
      <c r="B236" s="502" t="s">
        <v>939</v>
      </c>
      <c r="C236" s="449" t="s">
        <v>161</v>
      </c>
      <c r="D236" s="490" t="s">
        <v>992</v>
      </c>
      <c r="E236" s="449"/>
      <c r="F236" s="449"/>
      <c r="G236" s="451"/>
      <c r="H236" s="449"/>
      <c r="I236" s="451"/>
      <c r="J236" s="459"/>
      <c r="K236" s="459"/>
      <c r="L236" s="459"/>
      <c r="M236" s="521">
        <v>1</v>
      </c>
      <c r="N236" s="454" t="s">
        <v>1705</v>
      </c>
      <c r="O236" s="454" t="s">
        <v>1583</v>
      </c>
      <c r="P236" s="454"/>
      <c r="Q236" s="456"/>
      <c r="R236" s="456"/>
      <c r="S236" s="460" t="s">
        <v>1176</v>
      </c>
      <c r="T236" s="458"/>
      <c r="U236" s="459"/>
      <c r="V236" s="459"/>
    </row>
    <row r="237" spans="1:22" ht="36" customHeight="1" x14ac:dyDescent="0.2">
      <c r="A237" s="422">
        <v>8</v>
      </c>
      <c r="B237" s="502" t="s">
        <v>939</v>
      </c>
      <c r="C237" s="449" t="s">
        <v>162</v>
      </c>
      <c r="D237" s="490" t="s">
        <v>1001</v>
      </c>
      <c r="E237" s="449"/>
      <c r="F237" s="449"/>
      <c r="G237" s="451"/>
      <c r="H237" s="449"/>
      <c r="I237" s="451"/>
      <c r="J237" s="459"/>
      <c r="K237" s="459"/>
      <c r="L237" s="459"/>
      <c r="M237" s="521">
        <v>1</v>
      </c>
      <c r="N237" s="454" t="s">
        <v>1705</v>
      </c>
      <c r="O237" s="454" t="s">
        <v>1583</v>
      </c>
      <c r="P237" s="454"/>
      <c r="Q237" s="456"/>
      <c r="R237" s="456"/>
      <c r="S237" s="460" t="s">
        <v>1177</v>
      </c>
      <c r="T237" s="458"/>
      <c r="U237" s="459"/>
      <c r="V237" s="459"/>
    </row>
    <row r="238" spans="1:22" ht="109.5" customHeight="1" x14ac:dyDescent="0.2">
      <c r="A238" s="422">
        <v>8</v>
      </c>
      <c r="B238" s="502" t="s">
        <v>939</v>
      </c>
      <c r="C238" s="449" t="s">
        <v>163</v>
      </c>
      <c r="D238" s="490" t="s">
        <v>919</v>
      </c>
      <c r="E238" s="449"/>
      <c r="F238" s="449"/>
      <c r="G238" s="451"/>
      <c r="H238" s="449"/>
      <c r="I238" s="451"/>
      <c r="J238" s="459"/>
      <c r="K238" s="459"/>
      <c r="L238" s="459"/>
      <c r="M238" s="521">
        <v>1</v>
      </c>
      <c r="N238" s="454" t="s">
        <v>1705</v>
      </c>
      <c r="O238" s="454" t="s">
        <v>1583</v>
      </c>
      <c r="P238" s="454"/>
      <c r="Q238" s="456"/>
      <c r="R238" s="456"/>
      <c r="S238" s="457" t="s">
        <v>1793</v>
      </c>
      <c r="T238" s="458"/>
      <c r="U238" s="459"/>
      <c r="V238" s="459"/>
    </row>
    <row r="239" spans="1:22" ht="57.75" customHeight="1" x14ac:dyDescent="0.2">
      <c r="A239" s="422">
        <v>8</v>
      </c>
      <c r="B239" s="502" t="s">
        <v>939</v>
      </c>
      <c r="C239" s="449" t="s">
        <v>164</v>
      </c>
      <c r="D239" s="490" t="s">
        <v>924</v>
      </c>
      <c r="E239" s="449"/>
      <c r="F239" s="449"/>
      <c r="G239" s="451"/>
      <c r="H239" s="449"/>
      <c r="I239" s="451"/>
      <c r="J239" s="459"/>
      <c r="K239" s="459"/>
      <c r="L239" s="459"/>
      <c r="M239" s="521">
        <v>1</v>
      </c>
      <c r="N239" s="454" t="s">
        <v>1705</v>
      </c>
      <c r="O239" s="454" t="s">
        <v>1583</v>
      </c>
      <c r="P239" s="454"/>
      <c r="Q239" s="456"/>
      <c r="R239" s="456"/>
      <c r="S239" s="556" t="s">
        <v>1412</v>
      </c>
      <c r="T239" s="458"/>
      <c r="U239" s="459"/>
      <c r="V239" s="459"/>
    </row>
    <row r="240" spans="1:22" ht="56.25" customHeight="1" x14ac:dyDescent="0.2">
      <c r="A240" s="422">
        <v>8</v>
      </c>
      <c r="B240" s="502" t="s">
        <v>939</v>
      </c>
      <c r="C240" s="449" t="s">
        <v>165</v>
      </c>
      <c r="D240" s="490" t="s">
        <v>932</v>
      </c>
      <c r="E240" s="449"/>
      <c r="F240" s="449"/>
      <c r="G240" s="451"/>
      <c r="H240" s="449"/>
      <c r="I240" s="451"/>
      <c r="J240" s="459"/>
      <c r="K240" s="459"/>
      <c r="L240" s="459"/>
      <c r="M240" s="521">
        <v>1</v>
      </c>
      <c r="N240" s="454" t="s">
        <v>1705</v>
      </c>
      <c r="O240" s="454" t="s">
        <v>1583</v>
      </c>
      <c r="P240" s="454"/>
      <c r="Q240" s="456"/>
      <c r="R240" s="456"/>
      <c r="S240" s="556" t="s">
        <v>1178</v>
      </c>
      <c r="T240" s="458"/>
      <c r="U240" s="459"/>
      <c r="V240" s="459"/>
    </row>
    <row r="241" spans="1:22" ht="69.75" customHeight="1" x14ac:dyDescent="0.2">
      <c r="A241" s="422">
        <v>8</v>
      </c>
      <c r="B241" s="502" t="s">
        <v>939</v>
      </c>
      <c r="C241" s="449" t="s">
        <v>166</v>
      </c>
      <c r="D241" s="490" t="s">
        <v>933</v>
      </c>
      <c r="E241" s="449"/>
      <c r="F241" s="449"/>
      <c r="G241" s="451"/>
      <c r="H241" s="449"/>
      <c r="I241" s="451"/>
      <c r="J241" s="459"/>
      <c r="K241" s="459"/>
      <c r="L241" s="459"/>
      <c r="M241" s="521">
        <v>1</v>
      </c>
      <c r="N241" s="454" t="s">
        <v>1705</v>
      </c>
      <c r="O241" s="454" t="s">
        <v>1583</v>
      </c>
      <c r="P241" s="454"/>
      <c r="Q241" s="456"/>
      <c r="R241" s="456"/>
      <c r="S241" s="457" t="s">
        <v>1413</v>
      </c>
      <c r="T241" s="458"/>
      <c r="U241" s="459"/>
      <c r="V241" s="459"/>
    </row>
    <row r="242" spans="1:22" ht="21.75" customHeight="1" x14ac:dyDescent="0.2">
      <c r="A242" s="422">
        <v>8</v>
      </c>
      <c r="B242" s="441" t="s">
        <v>816</v>
      </c>
      <c r="C242" s="470" t="s">
        <v>817</v>
      </c>
      <c r="D242" s="470"/>
      <c r="E242" s="470"/>
      <c r="F242" s="470"/>
      <c r="G242" s="470"/>
      <c r="H242" s="470"/>
      <c r="I242" s="470"/>
      <c r="J242" s="470"/>
      <c r="K242" s="470"/>
      <c r="L242" s="470"/>
      <c r="M242" s="471"/>
      <c r="N242" s="470"/>
      <c r="O242" s="470"/>
      <c r="P242" s="470"/>
      <c r="Q242" s="472"/>
      <c r="R242" s="472"/>
      <c r="S242" s="446"/>
      <c r="T242" s="473"/>
      <c r="U242" s="445"/>
      <c r="V242" s="445"/>
    </row>
    <row r="243" spans="1:22" ht="57.75" customHeight="1" x14ac:dyDescent="0.2">
      <c r="A243" s="422">
        <v>8</v>
      </c>
      <c r="B243" s="502" t="s">
        <v>940</v>
      </c>
      <c r="C243" s="449" t="s">
        <v>168</v>
      </c>
      <c r="D243" s="490" t="s">
        <v>993</v>
      </c>
      <c r="E243" s="449"/>
      <c r="F243" s="449"/>
      <c r="G243" s="451"/>
      <c r="H243" s="449"/>
      <c r="I243" s="557"/>
      <c r="J243" s="558"/>
      <c r="K243" s="459"/>
      <c r="L243" s="459"/>
      <c r="M243" s="521">
        <v>1</v>
      </c>
      <c r="N243" s="454" t="s">
        <v>1705</v>
      </c>
      <c r="O243" s="454" t="s">
        <v>1583</v>
      </c>
      <c r="P243" s="454"/>
      <c r="Q243" s="456"/>
      <c r="R243" s="456"/>
      <c r="S243" s="457" t="s">
        <v>1172</v>
      </c>
      <c r="T243" s="458"/>
      <c r="U243" s="459"/>
      <c r="V243" s="459"/>
    </row>
    <row r="244" spans="1:22" ht="65.25" customHeight="1" x14ac:dyDescent="0.2">
      <c r="A244" s="422">
        <v>8</v>
      </c>
      <c r="B244" s="502" t="s">
        <v>818</v>
      </c>
      <c r="C244" s="449" t="s">
        <v>169</v>
      </c>
      <c r="D244" s="490" t="s">
        <v>958</v>
      </c>
      <c r="E244" s="449"/>
      <c r="F244" s="449"/>
      <c r="G244" s="451"/>
      <c r="H244" s="449"/>
      <c r="I244" s="451"/>
      <c r="J244" s="459"/>
      <c r="K244" s="459"/>
      <c r="L244" s="459"/>
      <c r="M244" s="521">
        <v>1</v>
      </c>
      <c r="N244" s="454" t="s">
        <v>1705</v>
      </c>
      <c r="O244" s="454" t="s">
        <v>1583</v>
      </c>
      <c r="P244" s="454"/>
      <c r="Q244" s="456"/>
      <c r="R244" s="456"/>
      <c r="S244" s="457" t="s">
        <v>1414</v>
      </c>
      <c r="T244" s="458"/>
      <c r="U244" s="459"/>
      <c r="V244" s="459"/>
    </row>
    <row r="245" spans="1:22" ht="24.95" customHeight="1" x14ac:dyDescent="0.2">
      <c r="A245" s="422">
        <v>8</v>
      </c>
      <c r="B245" s="462" t="s">
        <v>807</v>
      </c>
      <c r="C245" s="483" t="s">
        <v>808</v>
      </c>
      <c r="D245" s="491"/>
      <c r="E245" s="466"/>
      <c r="F245" s="466"/>
      <c r="G245" s="466"/>
      <c r="H245" s="466"/>
      <c r="I245" s="466"/>
      <c r="J245" s="466"/>
      <c r="K245" s="466"/>
      <c r="L245" s="466"/>
      <c r="M245" s="201">
        <f>AVERAGE(M216:M244)</f>
        <v>1</v>
      </c>
      <c r="N245" s="485"/>
      <c r="O245" s="485"/>
      <c r="P245" s="485"/>
      <c r="Q245" s="467"/>
      <c r="R245" s="467"/>
      <c r="S245" s="520"/>
      <c r="T245" s="469"/>
      <c r="U245" s="466"/>
      <c r="V245" s="466"/>
    </row>
    <row r="246" spans="1:22" ht="12.75" x14ac:dyDescent="0.2">
      <c r="A246" s="422">
        <v>8</v>
      </c>
      <c r="B246" s="441" t="s">
        <v>819</v>
      </c>
      <c r="C246" s="470" t="s">
        <v>820</v>
      </c>
      <c r="D246" s="470"/>
      <c r="E246" s="470"/>
      <c r="F246" s="470"/>
      <c r="G246" s="470"/>
      <c r="H246" s="470"/>
      <c r="I246" s="470"/>
      <c r="J246" s="470"/>
      <c r="K246" s="470"/>
      <c r="L246" s="470"/>
      <c r="M246" s="471"/>
      <c r="N246" s="470"/>
      <c r="O246" s="470"/>
      <c r="P246" s="470"/>
      <c r="Q246" s="472"/>
      <c r="R246" s="472"/>
      <c r="S246" s="446"/>
      <c r="T246" s="473"/>
      <c r="U246" s="445"/>
      <c r="V246" s="445"/>
    </row>
    <row r="247" spans="1:22" ht="57" customHeight="1" x14ac:dyDescent="0.2">
      <c r="A247" s="422">
        <v>8</v>
      </c>
      <c r="B247" s="502" t="s">
        <v>821</v>
      </c>
      <c r="C247" s="449" t="s">
        <v>171</v>
      </c>
      <c r="D247" s="450" t="s">
        <v>992</v>
      </c>
      <c r="E247" s="449"/>
      <c r="F247" s="449"/>
      <c r="G247" s="451"/>
      <c r="H247" s="449"/>
      <c r="I247" s="451"/>
      <c r="J247" s="459"/>
      <c r="K247" s="459"/>
      <c r="L247" s="459"/>
      <c r="M247" s="521">
        <v>1</v>
      </c>
      <c r="N247" s="454" t="s">
        <v>1705</v>
      </c>
      <c r="O247" s="454" t="s">
        <v>1583</v>
      </c>
      <c r="P247" s="454"/>
      <c r="Q247" s="456"/>
      <c r="R247" s="456"/>
      <c r="S247" s="457" t="s">
        <v>1172</v>
      </c>
      <c r="T247" s="458"/>
      <c r="U247" s="459"/>
      <c r="V247" s="459"/>
    </row>
    <row r="248" spans="1:22" ht="120" customHeight="1" x14ac:dyDescent="0.2">
      <c r="A248" s="422">
        <v>8</v>
      </c>
      <c r="B248" s="502" t="s">
        <v>822</v>
      </c>
      <c r="C248" s="449" t="s">
        <v>172</v>
      </c>
      <c r="D248" s="450" t="s">
        <v>989</v>
      </c>
      <c r="E248" s="449"/>
      <c r="F248" s="449"/>
      <c r="G248" s="451"/>
      <c r="H248" s="449"/>
      <c r="I248" s="451"/>
      <c r="J248" s="459"/>
      <c r="K248" s="459"/>
      <c r="L248" s="459"/>
      <c r="M248" s="521">
        <v>1</v>
      </c>
      <c r="N248" s="454" t="s">
        <v>1705</v>
      </c>
      <c r="O248" s="454" t="s">
        <v>1583</v>
      </c>
      <c r="P248" s="454"/>
      <c r="Q248" s="456"/>
      <c r="R248" s="456"/>
      <c r="S248" s="457" t="s">
        <v>1415</v>
      </c>
      <c r="T248" s="458"/>
      <c r="U248" s="459"/>
      <c r="V248" s="459"/>
    </row>
    <row r="249" spans="1:22" ht="36" customHeight="1" x14ac:dyDescent="0.2">
      <c r="A249" s="422">
        <v>8</v>
      </c>
      <c r="B249" s="502" t="s">
        <v>823</v>
      </c>
      <c r="C249" s="449" t="s">
        <v>173</v>
      </c>
      <c r="D249" s="450" t="s">
        <v>941</v>
      </c>
      <c r="E249" s="449"/>
      <c r="F249" s="449"/>
      <c r="G249" s="451"/>
      <c r="H249" s="449"/>
      <c r="I249" s="451"/>
      <c r="J249" s="459"/>
      <c r="K249" s="459"/>
      <c r="L249" s="459"/>
      <c r="M249" s="521">
        <v>1</v>
      </c>
      <c r="N249" s="454" t="s">
        <v>1705</v>
      </c>
      <c r="O249" s="454" t="s">
        <v>1583</v>
      </c>
      <c r="P249" s="454"/>
      <c r="Q249" s="456"/>
      <c r="R249" s="456"/>
      <c r="S249" s="457" t="s">
        <v>1179</v>
      </c>
      <c r="T249" s="458"/>
      <c r="U249" s="459"/>
      <c r="V249" s="459"/>
    </row>
    <row r="250" spans="1:22" ht="63.75" x14ac:dyDescent="0.2">
      <c r="A250" s="422">
        <v>8</v>
      </c>
      <c r="B250" s="502" t="s">
        <v>824</v>
      </c>
      <c r="C250" s="449" t="s">
        <v>174</v>
      </c>
      <c r="D250" s="450" t="s">
        <v>919</v>
      </c>
      <c r="E250" s="449"/>
      <c r="F250" s="449"/>
      <c r="G250" s="451"/>
      <c r="H250" s="449"/>
      <c r="I250" s="451"/>
      <c r="J250" s="459"/>
      <c r="K250" s="459"/>
      <c r="L250" s="459"/>
      <c r="M250" s="521">
        <v>1</v>
      </c>
      <c r="N250" s="454" t="s">
        <v>1705</v>
      </c>
      <c r="O250" s="454" t="s">
        <v>1583</v>
      </c>
      <c r="P250" s="454"/>
      <c r="Q250" s="456"/>
      <c r="R250" s="456"/>
      <c r="S250" s="457" t="s">
        <v>1172</v>
      </c>
      <c r="T250" s="458"/>
      <c r="U250" s="459"/>
      <c r="V250" s="459"/>
    </row>
    <row r="251" spans="1:22" ht="24.95" customHeight="1" x14ac:dyDescent="0.2">
      <c r="A251" s="422">
        <v>8</v>
      </c>
      <c r="B251" s="462" t="s">
        <v>819</v>
      </c>
      <c r="C251" s="483" t="s">
        <v>820</v>
      </c>
      <c r="D251" s="484"/>
      <c r="E251" s="466"/>
      <c r="F251" s="466"/>
      <c r="G251" s="466"/>
      <c r="H251" s="466"/>
      <c r="I251" s="466"/>
      <c r="J251" s="466"/>
      <c r="K251" s="466"/>
      <c r="L251" s="466"/>
      <c r="M251" s="201">
        <f>AVERAGE(M247:M250)</f>
        <v>1</v>
      </c>
      <c r="N251" s="485"/>
      <c r="O251" s="485"/>
      <c r="P251" s="485"/>
      <c r="Q251" s="467"/>
      <c r="R251" s="467"/>
      <c r="S251" s="520"/>
      <c r="T251" s="469"/>
      <c r="U251" s="466"/>
      <c r="V251" s="466"/>
    </row>
    <row r="252" spans="1:22" ht="12.75" x14ac:dyDescent="0.2">
      <c r="A252" s="422">
        <v>8</v>
      </c>
      <c r="B252" s="441" t="s">
        <v>825</v>
      </c>
      <c r="C252" s="470" t="s">
        <v>826</v>
      </c>
      <c r="D252" s="470"/>
      <c r="E252" s="470"/>
      <c r="F252" s="470"/>
      <c r="G252" s="470"/>
      <c r="H252" s="470"/>
      <c r="I252" s="470"/>
      <c r="J252" s="470"/>
      <c r="K252" s="470"/>
      <c r="L252" s="470"/>
      <c r="M252" s="471"/>
      <c r="N252" s="470"/>
      <c r="O252" s="470"/>
      <c r="P252" s="470"/>
      <c r="Q252" s="472"/>
      <c r="R252" s="472"/>
      <c r="S252" s="446"/>
      <c r="T252" s="473"/>
      <c r="U252" s="445"/>
      <c r="V252" s="445"/>
    </row>
    <row r="253" spans="1:22" ht="191.25" x14ac:dyDescent="0.2">
      <c r="A253" s="422">
        <v>8</v>
      </c>
      <c r="B253" s="790" t="s">
        <v>378</v>
      </c>
      <c r="C253" s="796" t="s">
        <v>176</v>
      </c>
      <c r="D253" s="449" t="s">
        <v>378</v>
      </c>
      <c r="E253" s="487" t="s">
        <v>896</v>
      </c>
      <c r="F253" s="449"/>
      <c r="G253" s="451"/>
      <c r="H253" s="449"/>
      <c r="I253" s="451"/>
      <c r="J253" s="459"/>
      <c r="K253" s="454" t="s">
        <v>897</v>
      </c>
      <c r="L253" s="454"/>
      <c r="M253" s="455">
        <v>0.5</v>
      </c>
      <c r="N253" s="454" t="s">
        <v>1705</v>
      </c>
      <c r="O253" s="454" t="s">
        <v>1583</v>
      </c>
      <c r="P253" s="454"/>
      <c r="Q253" s="456"/>
      <c r="R253" s="456"/>
      <c r="S253" s="457" t="s">
        <v>1180</v>
      </c>
      <c r="T253" s="458"/>
      <c r="U253" s="459"/>
      <c r="V253" s="459"/>
    </row>
    <row r="254" spans="1:22" ht="204" x14ac:dyDescent="0.2">
      <c r="A254" s="422">
        <v>8</v>
      </c>
      <c r="B254" s="790"/>
      <c r="C254" s="796"/>
      <c r="D254" s="449"/>
      <c r="E254" s="487"/>
      <c r="F254" s="449"/>
      <c r="G254" s="451"/>
      <c r="H254" s="449"/>
      <c r="I254" s="451"/>
      <c r="J254" s="459"/>
      <c r="K254" s="454" t="s">
        <v>898</v>
      </c>
      <c r="L254" s="454" t="s">
        <v>1050</v>
      </c>
      <c r="M254" s="455">
        <v>0</v>
      </c>
      <c r="N254" s="454" t="s">
        <v>1691</v>
      </c>
      <c r="O254" s="454" t="s">
        <v>954</v>
      </c>
      <c r="P254" s="454" t="s">
        <v>1794</v>
      </c>
      <c r="Q254" s="456">
        <v>43525</v>
      </c>
      <c r="R254" s="456">
        <v>43585</v>
      </c>
      <c r="S254" s="460"/>
      <c r="T254" s="458"/>
      <c r="U254" s="459"/>
      <c r="V254" s="459" t="s">
        <v>1795</v>
      </c>
    </row>
    <row r="255" spans="1:22" ht="53.25" customHeight="1" x14ac:dyDescent="0.2">
      <c r="A255" s="422">
        <v>8</v>
      </c>
      <c r="B255" s="502" t="s">
        <v>378</v>
      </c>
      <c r="C255" s="449" t="s">
        <v>177</v>
      </c>
      <c r="D255" s="450" t="s">
        <v>1002</v>
      </c>
      <c r="E255" s="449"/>
      <c r="F255" s="449"/>
      <c r="G255" s="451"/>
      <c r="H255" s="449"/>
      <c r="I255" s="451"/>
      <c r="J255" s="459"/>
      <c r="K255" s="459"/>
      <c r="L255" s="459"/>
      <c r="M255" s="521">
        <v>1</v>
      </c>
      <c r="N255" s="454" t="s">
        <v>1705</v>
      </c>
      <c r="O255" s="454" t="s">
        <v>1583</v>
      </c>
      <c r="P255" s="454"/>
      <c r="Q255" s="456"/>
      <c r="R255" s="456"/>
      <c r="S255" s="457" t="s">
        <v>1181</v>
      </c>
      <c r="T255" s="458"/>
      <c r="U255" s="459"/>
      <c r="V255" s="459"/>
    </row>
    <row r="256" spans="1:22" ht="53.25" customHeight="1" x14ac:dyDescent="0.2">
      <c r="A256" s="422">
        <v>8</v>
      </c>
      <c r="B256" s="502" t="s">
        <v>378</v>
      </c>
      <c r="C256" s="449" t="s">
        <v>178</v>
      </c>
      <c r="D256" s="450" t="s">
        <v>988</v>
      </c>
      <c r="E256" s="449"/>
      <c r="F256" s="449"/>
      <c r="G256" s="451"/>
      <c r="H256" s="449"/>
      <c r="I256" s="451"/>
      <c r="J256" s="459"/>
      <c r="K256" s="459"/>
      <c r="L256" s="459"/>
      <c r="M256" s="521">
        <v>1</v>
      </c>
      <c r="N256" s="454" t="s">
        <v>1705</v>
      </c>
      <c r="O256" s="454" t="s">
        <v>1583</v>
      </c>
      <c r="P256" s="454"/>
      <c r="Q256" s="456"/>
      <c r="R256" s="456"/>
      <c r="S256" s="457" t="s">
        <v>1181</v>
      </c>
      <c r="T256" s="458"/>
      <c r="U256" s="459"/>
      <c r="V256" s="459"/>
    </row>
    <row r="257" spans="1:22" ht="76.5" x14ac:dyDescent="0.2">
      <c r="A257" s="422">
        <v>8</v>
      </c>
      <c r="B257" s="502" t="s">
        <v>827</v>
      </c>
      <c r="C257" s="449" t="s">
        <v>180</v>
      </c>
      <c r="D257" s="450" t="s">
        <v>379</v>
      </c>
      <c r="E257" s="487" t="s">
        <v>895</v>
      </c>
      <c r="F257" s="449"/>
      <c r="G257" s="451"/>
      <c r="H257" s="449"/>
      <c r="I257" s="451"/>
      <c r="J257" s="459"/>
      <c r="K257" s="459"/>
      <c r="L257" s="459"/>
      <c r="M257" s="521">
        <v>1</v>
      </c>
      <c r="N257" s="454" t="s">
        <v>1705</v>
      </c>
      <c r="O257" s="454" t="s">
        <v>1583</v>
      </c>
      <c r="P257" s="454"/>
      <c r="Q257" s="456"/>
      <c r="R257" s="456"/>
      <c r="S257" s="457" t="s">
        <v>1416</v>
      </c>
      <c r="T257" s="458"/>
      <c r="U257" s="459"/>
      <c r="V257" s="459"/>
    </row>
    <row r="258" spans="1:22" ht="24.95" customHeight="1" x14ac:dyDescent="0.2">
      <c r="A258" s="422">
        <v>8</v>
      </c>
      <c r="B258" s="462" t="s">
        <v>825</v>
      </c>
      <c r="C258" s="483" t="s">
        <v>826</v>
      </c>
      <c r="D258" s="484"/>
      <c r="E258" s="485"/>
      <c r="F258" s="466"/>
      <c r="G258" s="466"/>
      <c r="H258" s="466"/>
      <c r="I258" s="466"/>
      <c r="J258" s="466"/>
      <c r="K258" s="466"/>
      <c r="L258" s="466"/>
      <c r="M258" s="201">
        <f>AVERAGE(M252:M257)</f>
        <v>0.7</v>
      </c>
      <c r="N258" s="485"/>
      <c r="O258" s="485"/>
      <c r="P258" s="485"/>
      <c r="Q258" s="467"/>
      <c r="R258" s="467"/>
      <c r="S258" s="520"/>
      <c r="T258" s="469"/>
      <c r="U258" s="466"/>
      <c r="V258" s="466"/>
    </row>
    <row r="259" spans="1:22" ht="21.75" customHeight="1" x14ac:dyDescent="0.2">
      <c r="A259" s="422">
        <v>9</v>
      </c>
      <c r="B259" s="492">
        <v>9</v>
      </c>
      <c r="C259" s="493" t="s">
        <v>1796</v>
      </c>
      <c r="D259" s="493"/>
      <c r="E259" s="493"/>
      <c r="F259" s="493"/>
      <c r="G259" s="493"/>
      <c r="H259" s="493"/>
      <c r="I259" s="493"/>
      <c r="J259" s="493"/>
      <c r="K259" s="493"/>
      <c r="L259" s="493"/>
      <c r="M259" s="495"/>
      <c r="N259" s="493"/>
      <c r="O259" s="493"/>
      <c r="P259" s="493"/>
      <c r="Q259" s="496"/>
      <c r="R259" s="496"/>
      <c r="S259" s="497"/>
      <c r="T259" s="498"/>
      <c r="U259" s="510"/>
      <c r="V259" s="510"/>
    </row>
    <row r="260" spans="1:22" ht="21.95" customHeight="1" x14ac:dyDescent="0.2">
      <c r="A260" s="422">
        <v>9</v>
      </c>
      <c r="B260" s="441" t="s">
        <v>829</v>
      </c>
      <c r="C260" s="470" t="s">
        <v>830</v>
      </c>
      <c r="D260" s="470"/>
      <c r="E260" s="470"/>
      <c r="F260" s="470"/>
      <c r="G260" s="470"/>
      <c r="H260" s="470"/>
      <c r="I260" s="470"/>
      <c r="J260" s="470"/>
      <c r="K260" s="470"/>
      <c r="L260" s="470"/>
      <c r="M260" s="471"/>
      <c r="N260" s="470"/>
      <c r="O260" s="470"/>
      <c r="P260" s="470"/>
      <c r="Q260" s="472"/>
      <c r="R260" s="472"/>
      <c r="S260" s="446"/>
      <c r="T260" s="473"/>
      <c r="U260" s="445"/>
      <c r="V260" s="445"/>
    </row>
    <row r="261" spans="1:22" ht="21.95" customHeight="1" x14ac:dyDescent="0.2">
      <c r="A261" s="422">
        <v>9</v>
      </c>
      <c r="B261" s="441" t="s">
        <v>831</v>
      </c>
      <c r="C261" s="470" t="s">
        <v>834</v>
      </c>
      <c r="D261" s="470"/>
      <c r="E261" s="470"/>
      <c r="F261" s="470"/>
      <c r="G261" s="470"/>
      <c r="H261" s="470"/>
      <c r="I261" s="470"/>
      <c r="J261" s="470"/>
      <c r="K261" s="470"/>
      <c r="L261" s="470"/>
      <c r="M261" s="471"/>
      <c r="N261" s="470"/>
      <c r="O261" s="470"/>
      <c r="P261" s="470"/>
      <c r="Q261" s="472"/>
      <c r="R261" s="472"/>
      <c r="S261" s="446"/>
      <c r="T261" s="473"/>
      <c r="U261" s="445"/>
      <c r="V261" s="445"/>
    </row>
    <row r="262" spans="1:22" ht="71.25" customHeight="1" x14ac:dyDescent="0.2">
      <c r="A262" s="422">
        <v>9</v>
      </c>
      <c r="B262" s="502" t="s">
        <v>831</v>
      </c>
      <c r="C262" s="449" t="s">
        <v>183</v>
      </c>
      <c r="D262" s="450" t="s">
        <v>941</v>
      </c>
      <c r="E262" s="449"/>
      <c r="F262" s="449"/>
      <c r="G262" s="451"/>
      <c r="H262" s="449"/>
      <c r="I262" s="451"/>
      <c r="J262" s="459"/>
      <c r="K262" s="454" t="s">
        <v>1117</v>
      </c>
      <c r="L262" s="454" t="s">
        <v>1124</v>
      </c>
      <c r="M262" s="455">
        <v>0.5</v>
      </c>
      <c r="N262" s="454" t="s">
        <v>1500</v>
      </c>
      <c r="O262" s="454" t="s">
        <v>954</v>
      </c>
      <c r="P262" s="454" t="s">
        <v>1011</v>
      </c>
      <c r="Q262" s="456"/>
      <c r="R262" s="456">
        <v>43554</v>
      </c>
      <c r="S262" s="460"/>
      <c r="T262" s="458"/>
      <c r="U262" s="459"/>
      <c r="V262" s="505" t="s">
        <v>1797</v>
      </c>
    </row>
    <row r="263" spans="1:22" ht="76.5" customHeight="1" x14ac:dyDescent="0.2">
      <c r="A263" s="422">
        <v>9</v>
      </c>
      <c r="B263" s="502" t="s">
        <v>831</v>
      </c>
      <c r="C263" s="518" t="s">
        <v>184</v>
      </c>
      <c r="D263" s="450" t="s">
        <v>919</v>
      </c>
      <c r="E263" s="449"/>
      <c r="F263" s="449"/>
      <c r="G263" s="514"/>
      <c r="H263" s="518"/>
      <c r="I263" s="514"/>
      <c r="J263" s="516"/>
      <c r="K263" s="454"/>
      <c r="L263" s="454"/>
      <c r="M263" s="455">
        <v>1</v>
      </c>
      <c r="N263" s="454" t="s">
        <v>1500</v>
      </c>
      <c r="O263" s="454" t="s">
        <v>954</v>
      </c>
      <c r="P263" s="454" t="s">
        <v>1011</v>
      </c>
      <c r="Q263" s="456"/>
      <c r="R263" s="456"/>
      <c r="S263" s="460" t="s">
        <v>1798</v>
      </c>
      <c r="T263" s="458"/>
      <c r="U263" s="459"/>
      <c r="V263" s="459"/>
    </row>
    <row r="264" spans="1:22" ht="40.5" customHeight="1" x14ac:dyDescent="0.2">
      <c r="A264" s="422">
        <v>9</v>
      </c>
      <c r="B264" s="502" t="s">
        <v>831</v>
      </c>
      <c r="C264" s="449" t="s">
        <v>185</v>
      </c>
      <c r="D264" s="450" t="s">
        <v>924</v>
      </c>
      <c r="E264" s="449"/>
      <c r="F264" s="449"/>
      <c r="G264" s="514"/>
      <c r="H264" s="518"/>
      <c r="I264" s="514"/>
      <c r="J264" s="516"/>
      <c r="K264" s="454" t="s">
        <v>1417</v>
      </c>
      <c r="L264" s="454" t="s">
        <v>1418</v>
      </c>
      <c r="M264" s="455">
        <v>0</v>
      </c>
      <c r="N264" s="454" t="s">
        <v>1500</v>
      </c>
      <c r="O264" s="454" t="s">
        <v>954</v>
      </c>
      <c r="P264" s="454"/>
      <c r="Q264" s="456">
        <v>43525</v>
      </c>
      <c r="R264" s="456">
        <v>43585</v>
      </c>
      <c r="S264" s="460"/>
      <c r="T264" s="458"/>
      <c r="U264" s="459"/>
      <c r="V264" s="459"/>
    </row>
    <row r="265" spans="1:22" ht="40.5" customHeight="1" x14ac:dyDescent="0.2">
      <c r="A265" s="422">
        <v>9</v>
      </c>
      <c r="B265" s="502" t="s">
        <v>831</v>
      </c>
      <c r="C265" s="449" t="s">
        <v>186</v>
      </c>
      <c r="D265" s="450" t="s">
        <v>932</v>
      </c>
      <c r="E265" s="449"/>
      <c r="F265" s="449"/>
      <c r="G265" s="514"/>
      <c r="H265" s="518"/>
      <c r="I265" s="514"/>
      <c r="J265" s="516"/>
      <c r="K265" s="454"/>
      <c r="L265" s="454"/>
      <c r="M265" s="455">
        <v>1</v>
      </c>
      <c r="N265" s="454" t="s">
        <v>1661</v>
      </c>
      <c r="O265" s="454" t="s">
        <v>954</v>
      </c>
      <c r="P265" s="454" t="s">
        <v>1585</v>
      </c>
      <c r="Q265" s="456"/>
      <c r="R265" s="456"/>
      <c r="S265" s="457" t="s">
        <v>1377</v>
      </c>
      <c r="T265" s="458"/>
      <c r="U265" s="459"/>
      <c r="V265" s="459"/>
    </row>
    <row r="266" spans="1:22" ht="204" x14ac:dyDescent="0.2">
      <c r="A266" s="422">
        <v>9</v>
      </c>
      <c r="B266" s="790" t="s">
        <v>831</v>
      </c>
      <c r="C266" s="797" t="s">
        <v>187</v>
      </c>
      <c r="D266" s="449" t="s">
        <v>993</v>
      </c>
      <c r="E266" s="449"/>
      <c r="F266" s="449"/>
      <c r="G266" s="514" t="s">
        <v>299</v>
      </c>
      <c r="H266" s="518" t="s">
        <v>385</v>
      </c>
      <c r="I266" s="474" t="s">
        <v>274</v>
      </c>
      <c r="J266" s="475" t="s">
        <v>386</v>
      </c>
      <c r="K266" s="559"/>
      <c r="L266" s="511"/>
      <c r="M266" s="513"/>
      <c r="N266" s="511" t="s">
        <v>1665</v>
      </c>
      <c r="O266" s="511" t="s">
        <v>1033</v>
      </c>
      <c r="P266" s="454"/>
      <c r="Q266" s="456"/>
      <c r="R266" s="456"/>
      <c r="S266" s="460"/>
      <c r="T266" s="458"/>
      <c r="U266" s="459"/>
      <c r="V266" s="459"/>
    </row>
    <row r="267" spans="1:22" ht="38.25" x14ac:dyDescent="0.2">
      <c r="A267" s="422">
        <v>9</v>
      </c>
      <c r="B267" s="790"/>
      <c r="C267" s="796"/>
      <c r="D267" s="449"/>
      <c r="E267" s="449"/>
      <c r="F267" s="449"/>
      <c r="G267" s="514"/>
      <c r="H267" s="518"/>
      <c r="I267" s="514"/>
      <c r="J267" s="516"/>
      <c r="K267" s="454" t="s">
        <v>1799</v>
      </c>
      <c r="L267" s="454" t="s">
        <v>1386</v>
      </c>
      <c r="M267" s="521">
        <v>0.5</v>
      </c>
      <c r="N267" s="454" t="s">
        <v>1500</v>
      </c>
      <c r="O267" s="454" t="s">
        <v>954</v>
      </c>
      <c r="P267" s="454"/>
      <c r="Q267" s="456">
        <v>43466</v>
      </c>
      <c r="R267" s="456">
        <v>43676</v>
      </c>
      <c r="S267" s="460"/>
      <c r="T267" s="458"/>
      <c r="U267" s="459"/>
      <c r="V267" s="459"/>
    </row>
    <row r="268" spans="1:22" ht="51" x14ac:dyDescent="0.2">
      <c r="A268" s="422">
        <v>9</v>
      </c>
      <c r="B268" s="502" t="s">
        <v>831</v>
      </c>
      <c r="C268" s="449" t="s">
        <v>188</v>
      </c>
      <c r="D268" s="450" t="s">
        <v>958</v>
      </c>
      <c r="E268" s="449"/>
      <c r="F268" s="449"/>
      <c r="G268" s="514"/>
      <c r="H268" s="518"/>
      <c r="I268" s="514"/>
      <c r="J268" s="516"/>
      <c r="K268" s="454"/>
      <c r="L268" s="560"/>
      <c r="M268" s="455">
        <v>1</v>
      </c>
      <c r="N268" s="454" t="s">
        <v>1500</v>
      </c>
      <c r="O268" s="454" t="s">
        <v>954</v>
      </c>
      <c r="P268" s="454"/>
      <c r="Q268" s="456"/>
      <c r="R268" s="456"/>
      <c r="S268" s="457" t="s">
        <v>1377</v>
      </c>
      <c r="T268" s="458"/>
      <c r="U268" s="459"/>
      <c r="V268" s="459"/>
    </row>
    <row r="269" spans="1:22" ht="25.5" x14ac:dyDescent="0.2">
      <c r="A269" s="422">
        <v>9</v>
      </c>
      <c r="B269" s="441" t="s">
        <v>832</v>
      </c>
      <c r="C269" s="470" t="s">
        <v>1003</v>
      </c>
      <c r="D269" s="470"/>
      <c r="E269" s="470"/>
      <c r="F269" s="470"/>
      <c r="G269" s="470"/>
      <c r="H269" s="470"/>
      <c r="I269" s="470"/>
      <c r="J269" s="470"/>
      <c r="K269" s="470"/>
      <c r="L269" s="470"/>
      <c r="M269" s="471"/>
      <c r="N269" s="470"/>
      <c r="O269" s="470"/>
      <c r="P269" s="470"/>
      <c r="Q269" s="472"/>
      <c r="R269" s="472"/>
      <c r="S269" s="446"/>
      <c r="T269" s="473"/>
      <c r="U269" s="445"/>
      <c r="V269" s="445"/>
    </row>
    <row r="270" spans="1:22" ht="208.5" customHeight="1" x14ac:dyDescent="0.2">
      <c r="A270" s="422">
        <v>9</v>
      </c>
      <c r="B270" s="793" t="s">
        <v>943</v>
      </c>
      <c r="C270" s="792" t="s">
        <v>190</v>
      </c>
      <c r="D270" s="449" t="s">
        <v>1004</v>
      </c>
      <c r="E270" s="487" t="s">
        <v>646</v>
      </c>
      <c r="F270" s="449"/>
      <c r="G270" s="451" t="s">
        <v>336</v>
      </c>
      <c r="H270" s="449" t="s">
        <v>389</v>
      </c>
      <c r="I270" s="452" t="s">
        <v>249</v>
      </c>
      <c r="J270" s="453" t="s">
        <v>390</v>
      </c>
      <c r="K270" s="453" t="s">
        <v>1586</v>
      </c>
      <c r="L270" s="454" t="s">
        <v>1587</v>
      </c>
      <c r="M270" s="455">
        <v>1</v>
      </c>
      <c r="N270" s="454" t="s">
        <v>1664</v>
      </c>
      <c r="O270" s="454" t="s">
        <v>1014</v>
      </c>
      <c r="P270" s="454"/>
      <c r="Q270" s="456"/>
      <c r="R270" s="522">
        <v>43464</v>
      </c>
      <c r="S270" s="457" t="s">
        <v>1561</v>
      </c>
      <c r="T270" s="480" t="s">
        <v>1497</v>
      </c>
      <c r="U270" s="459"/>
      <c r="V270" s="532"/>
    </row>
    <row r="271" spans="1:22" ht="74.25" customHeight="1" x14ac:dyDescent="0.2">
      <c r="A271" s="422">
        <v>9</v>
      </c>
      <c r="B271" s="793"/>
      <c r="C271" s="792"/>
      <c r="D271" s="449"/>
      <c r="E271" s="449"/>
      <c r="F271" s="449"/>
      <c r="G271" s="451" t="s">
        <v>336</v>
      </c>
      <c r="H271" s="449" t="s">
        <v>1133</v>
      </c>
      <c r="I271" s="451"/>
      <c r="J271" s="459"/>
      <c r="K271" s="561" t="s">
        <v>648</v>
      </c>
      <c r="L271" s="454" t="s">
        <v>1800</v>
      </c>
      <c r="M271" s="455">
        <v>1</v>
      </c>
      <c r="N271" s="454"/>
      <c r="O271" s="454" t="s">
        <v>1577</v>
      </c>
      <c r="P271" s="454" t="s">
        <v>1801</v>
      </c>
      <c r="Q271" s="456"/>
      <c r="R271" s="456"/>
      <c r="S271" s="551" t="s">
        <v>1143</v>
      </c>
      <c r="T271" s="480" t="s">
        <v>1470</v>
      </c>
      <c r="U271" s="454" t="s">
        <v>1802</v>
      </c>
      <c r="V271" s="532"/>
    </row>
    <row r="272" spans="1:22" ht="105" customHeight="1" x14ac:dyDescent="0.2">
      <c r="A272" s="422">
        <v>9</v>
      </c>
      <c r="B272" s="793"/>
      <c r="C272" s="792"/>
      <c r="D272" s="449"/>
      <c r="E272" s="449"/>
      <c r="F272" s="449"/>
      <c r="G272" s="451"/>
      <c r="H272" s="449"/>
      <c r="I272" s="452" t="s">
        <v>249</v>
      </c>
      <c r="J272" s="453" t="s">
        <v>391</v>
      </c>
      <c r="K272" s="453" t="s">
        <v>1255</v>
      </c>
      <c r="L272" s="459" t="s">
        <v>1256</v>
      </c>
      <c r="M272" s="455">
        <v>0</v>
      </c>
      <c r="N272" s="454" t="s">
        <v>1700</v>
      </c>
      <c r="O272" s="454" t="s">
        <v>1014</v>
      </c>
      <c r="P272" s="454"/>
      <c r="Q272" s="456"/>
      <c r="R272" s="506">
        <v>43524</v>
      </c>
      <c r="S272" s="460"/>
      <c r="T272" s="507" t="s">
        <v>1482</v>
      </c>
      <c r="U272" s="459"/>
      <c r="V272" s="532" t="s">
        <v>1803</v>
      </c>
    </row>
    <row r="273" spans="1:22" ht="63" customHeight="1" x14ac:dyDescent="0.2">
      <c r="A273" s="422">
        <v>9</v>
      </c>
      <c r="B273" s="793"/>
      <c r="C273" s="792"/>
      <c r="D273" s="449"/>
      <c r="E273" s="449"/>
      <c r="F273" s="449"/>
      <c r="G273" s="451"/>
      <c r="H273" s="449"/>
      <c r="I273" s="452" t="s">
        <v>246</v>
      </c>
      <c r="J273" s="453" t="s">
        <v>1260</v>
      </c>
      <c r="K273" s="453" t="s">
        <v>1311</v>
      </c>
      <c r="L273" s="454" t="s">
        <v>1257</v>
      </c>
      <c r="M273" s="455">
        <v>1</v>
      </c>
      <c r="N273" s="454" t="s">
        <v>1695</v>
      </c>
      <c r="O273" s="454" t="s">
        <v>1588</v>
      </c>
      <c r="P273" s="454" t="s">
        <v>1014</v>
      </c>
      <c r="Q273" s="456"/>
      <c r="R273" s="456"/>
      <c r="S273" s="460" t="s">
        <v>1563</v>
      </c>
      <c r="T273" s="477" t="s">
        <v>1259</v>
      </c>
      <c r="U273" s="459" t="s">
        <v>1259</v>
      </c>
      <c r="V273" s="459"/>
    </row>
    <row r="274" spans="1:22" ht="48.75" customHeight="1" x14ac:dyDescent="0.2">
      <c r="A274" s="422">
        <v>9</v>
      </c>
      <c r="B274" s="793" t="s">
        <v>832</v>
      </c>
      <c r="C274" s="791" t="s">
        <v>191</v>
      </c>
      <c r="D274" s="449" t="s">
        <v>992</v>
      </c>
      <c r="E274" s="487" t="s">
        <v>642</v>
      </c>
      <c r="F274" s="449"/>
      <c r="G274" s="451"/>
      <c r="H274" s="449"/>
      <c r="I274" s="451"/>
      <c r="J274" s="459"/>
      <c r="K274" s="454" t="s">
        <v>1261</v>
      </c>
      <c r="L274" s="454" t="s">
        <v>1312</v>
      </c>
      <c r="M274" s="455">
        <v>1</v>
      </c>
      <c r="N274" s="454" t="s">
        <v>1664</v>
      </c>
      <c r="O274" s="454" t="s">
        <v>1014</v>
      </c>
      <c r="P274" s="454"/>
      <c r="Q274" s="456"/>
      <c r="R274" s="456"/>
      <c r="S274" s="238" t="s">
        <v>1459</v>
      </c>
      <c r="T274" s="480" t="s">
        <v>1419</v>
      </c>
      <c r="U274" s="454" t="s">
        <v>1419</v>
      </c>
      <c r="V274" s="454"/>
    </row>
    <row r="275" spans="1:22" ht="101.25" customHeight="1" x14ac:dyDescent="0.2">
      <c r="A275" s="422">
        <v>9</v>
      </c>
      <c r="B275" s="793"/>
      <c r="C275" s="791"/>
      <c r="D275" s="449"/>
      <c r="E275" s="487"/>
      <c r="F275" s="449"/>
      <c r="G275" s="451"/>
      <c r="H275" s="449"/>
      <c r="I275" s="452" t="s">
        <v>249</v>
      </c>
      <c r="J275" s="453" t="s">
        <v>392</v>
      </c>
      <c r="K275" s="453" t="s">
        <v>1420</v>
      </c>
      <c r="L275" s="454" t="s">
        <v>1696</v>
      </c>
      <c r="M275" s="455">
        <v>1</v>
      </c>
      <c r="N275" s="454" t="s">
        <v>1664</v>
      </c>
      <c r="O275" s="454" t="s">
        <v>1014</v>
      </c>
      <c r="P275" s="454"/>
      <c r="Q275" s="456"/>
      <c r="R275" s="456"/>
      <c r="S275" s="457" t="s">
        <v>1697</v>
      </c>
      <c r="T275" s="477" t="s">
        <v>1262</v>
      </c>
      <c r="U275" s="459" t="s">
        <v>1262</v>
      </c>
      <c r="V275" s="459"/>
    </row>
    <row r="276" spans="1:22" ht="90.75" customHeight="1" x14ac:dyDescent="0.2">
      <c r="A276" s="422">
        <v>9</v>
      </c>
      <c r="B276" s="793"/>
      <c r="C276" s="791"/>
      <c r="D276" s="449"/>
      <c r="E276" s="449"/>
      <c r="F276" s="449"/>
      <c r="G276" s="451"/>
      <c r="H276" s="449"/>
      <c r="I276" s="452" t="s">
        <v>245</v>
      </c>
      <c r="J276" s="453" t="s">
        <v>393</v>
      </c>
      <c r="K276" s="453"/>
      <c r="L276" s="454"/>
      <c r="M276" s="455">
        <v>1</v>
      </c>
      <c r="N276" s="454" t="s">
        <v>1664</v>
      </c>
      <c r="O276" s="454" t="s">
        <v>1577</v>
      </c>
      <c r="P276" s="454"/>
      <c r="Q276" s="456"/>
      <c r="R276" s="456"/>
      <c r="S276" s="460" t="s">
        <v>1469</v>
      </c>
      <c r="T276" s="480" t="s">
        <v>1498</v>
      </c>
      <c r="U276" s="454" t="s">
        <v>1263</v>
      </c>
      <c r="V276" s="454"/>
    </row>
    <row r="277" spans="1:22" ht="60.75" customHeight="1" x14ac:dyDescent="0.2">
      <c r="A277" s="422">
        <v>9</v>
      </c>
      <c r="B277" s="793" t="s">
        <v>833</v>
      </c>
      <c r="C277" s="791" t="s">
        <v>944</v>
      </c>
      <c r="D277" s="450"/>
      <c r="E277" s="449"/>
      <c r="F277" s="449"/>
      <c r="G277" s="451"/>
      <c r="H277" s="449"/>
      <c r="I277" s="452" t="s">
        <v>249</v>
      </c>
      <c r="J277" s="453" t="s">
        <v>1132</v>
      </c>
      <c r="K277" s="453" t="s">
        <v>1264</v>
      </c>
      <c r="L277" s="454" t="s">
        <v>1265</v>
      </c>
      <c r="M277" s="455">
        <v>0.75</v>
      </c>
      <c r="N277" s="454" t="s">
        <v>1703</v>
      </c>
      <c r="O277" s="454" t="s">
        <v>1033</v>
      </c>
      <c r="P277" s="454" t="s">
        <v>1014</v>
      </c>
      <c r="Q277" s="456">
        <v>43466</v>
      </c>
      <c r="R277" s="456">
        <v>43647</v>
      </c>
      <c r="S277" s="457" t="s">
        <v>1564</v>
      </c>
      <c r="T277" s="480" t="s">
        <v>1804</v>
      </c>
      <c r="U277" s="459" t="s">
        <v>1804</v>
      </c>
      <c r="V277" s="459"/>
    </row>
    <row r="278" spans="1:22" ht="85.5" customHeight="1" x14ac:dyDescent="0.2">
      <c r="A278" s="422">
        <v>9</v>
      </c>
      <c r="B278" s="793"/>
      <c r="C278" s="791"/>
      <c r="D278" s="450"/>
      <c r="E278" s="449"/>
      <c r="F278" s="449"/>
      <c r="G278" s="451"/>
      <c r="H278" s="449"/>
      <c r="I278" s="452" t="s">
        <v>383</v>
      </c>
      <c r="J278" s="453" t="s">
        <v>395</v>
      </c>
      <c r="K278" s="453" t="s">
        <v>1215</v>
      </c>
      <c r="L278" s="459" t="s">
        <v>1216</v>
      </c>
      <c r="M278" s="521">
        <v>0.3</v>
      </c>
      <c r="N278" s="459" t="s">
        <v>1667</v>
      </c>
      <c r="O278" s="454" t="s">
        <v>1014</v>
      </c>
      <c r="P278" s="454"/>
      <c r="Q278" s="456"/>
      <c r="R278" s="456"/>
      <c r="S278" s="457" t="s">
        <v>1499</v>
      </c>
      <c r="T278" s="507" t="s">
        <v>1490</v>
      </c>
      <c r="U278" s="459"/>
      <c r="V278" s="459"/>
    </row>
    <row r="279" spans="1:22" ht="77.25" customHeight="1" x14ac:dyDescent="0.2">
      <c r="A279" s="422">
        <v>9</v>
      </c>
      <c r="B279" s="793"/>
      <c r="C279" s="791"/>
      <c r="D279" s="450"/>
      <c r="E279" s="449"/>
      <c r="F279" s="449"/>
      <c r="G279" s="451"/>
      <c r="H279" s="449"/>
      <c r="I279" s="452" t="s">
        <v>243</v>
      </c>
      <c r="J279" s="453" t="s">
        <v>396</v>
      </c>
      <c r="K279" s="453" t="s">
        <v>899</v>
      </c>
      <c r="L279" s="454" t="s">
        <v>1386</v>
      </c>
      <c r="M279" s="455">
        <v>0.5</v>
      </c>
      <c r="N279" s="454" t="s">
        <v>1500</v>
      </c>
      <c r="O279" s="454" t="s">
        <v>954</v>
      </c>
      <c r="P279" s="454"/>
      <c r="Q279" s="456">
        <v>43466</v>
      </c>
      <c r="R279" s="456">
        <v>43676</v>
      </c>
      <c r="S279" s="457" t="s">
        <v>1355</v>
      </c>
      <c r="T279" s="458"/>
      <c r="U279" s="459"/>
      <c r="V279" s="459"/>
    </row>
    <row r="280" spans="1:22" ht="118.5" customHeight="1" x14ac:dyDescent="0.2">
      <c r="A280" s="422">
        <v>9</v>
      </c>
      <c r="B280" s="793"/>
      <c r="C280" s="791"/>
      <c r="D280" s="450"/>
      <c r="E280" s="449"/>
      <c r="F280" s="449"/>
      <c r="G280" s="451"/>
      <c r="H280" s="449"/>
      <c r="I280" s="452" t="s">
        <v>397</v>
      </c>
      <c r="J280" s="453" t="s">
        <v>398</v>
      </c>
      <c r="K280" s="453" t="s">
        <v>1067</v>
      </c>
      <c r="L280" s="454" t="s">
        <v>1051</v>
      </c>
      <c r="M280" s="455">
        <v>1</v>
      </c>
      <c r="N280" s="454" t="s">
        <v>1500</v>
      </c>
      <c r="O280" s="454" t="s">
        <v>954</v>
      </c>
      <c r="P280" s="454"/>
      <c r="Q280" s="456"/>
      <c r="R280" s="456">
        <v>43496</v>
      </c>
      <c r="S280" s="457" t="s">
        <v>1572</v>
      </c>
      <c r="T280" s="458"/>
      <c r="U280" s="459"/>
      <c r="V280" s="459"/>
    </row>
    <row r="281" spans="1:22" ht="24.95" customHeight="1" x14ac:dyDescent="0.2">
      <c r="A281" s="422">
        <v>9</v>
      </c>
      <c r="B281" s="462" t="s">
        <v>829</v>
      </c>
      <c r="C281" s="483" t="s">
        <v>830</v>
      </c>
      <c r="D281" s="484"/>
      <c r="E281" s="466"/>
      <c r="F281" s="466"/>
      <c r="G281" s="466"/>
      <c r="H281" s="466"/>
      <c r="I281" s="466"/>
      <c r="J281" s="466"/>
      <c r="K281" s="485"/>
      <c r="L281" s="485"/>
      <c r="M281" s="201">
        <f>AVERAGE(M262:M280)</f>
        <v>0.7382352941176471</v>
      </c>
      <c r="N281" s="485"/>
      <c r="O281" s="485"/>
      <c r="P281" s="485"/>
      <c r="Q281" s="467"/>
      <c r="R281" s="467"/>
      <c r="S281" s="468"/>
      <c r="T281" s="469"/>
      <c r="U281" s="466"/>
      <c r="V281" s="466"/>
    </row>
    <row r="282" spans="1:22" ht="21.95" customHeight="1" x14ac:dyDescent="0.2">
      <c r="A282" s="422">
        <v>9</v>
      </c>
      <c r="B282" s="441" t="s">
        <v>835</v>
      </c>
      <c r="C282" s="470" t="s">
        <v>836</v>
      </c>
      <c r="D282" s="470"/>
      <c r="E282" s="470"/>
      <c r="F282" s="470"/>
      <c r="G282" s="470"/>
      <c r="H282" s="470"/>
      <c r="I282" s="470"/>
      <c r="J282" s="470"/>
      <c r="K282" s="470"/>
      <c r="L282" s="470"/>
      <c r="M282" s="471"/>
      <c r="N282" s="470"/>
      <c r="O282" s="470"/>
      <c r="P282" s="470"/>
      <c r="Q282" s="472"/>
      <c r="R282" s="472"/>
      <c r="S282" s="446"/>
      <c r="T282" s="473"/>
      <c r="U282" s="445"/>
      <c r="V282" s="445"/>
    </row>
    <row r="283" spans="1:22" ht="57" customHeight="1" x14ac:dyDescent="0.2">
      <c r="A283" s="422">
        <v>9</v>
      </c>
      <c r="B283" s="502" t="s">
        <v>837</v>
      </c>
      <c r="C283" s="449" t="s">
        <v>195</v>
      </c>
      <c r="D283" s="450" t="s">
        <v>399</v>
      </c>
      <c r="E283" s="449" t="s">
        <v>654</v>
      </c>
      <c r="F283" s="449"/>
      <c r="G283" s="451"/>
      <c r="H283" s="449"/>
      <c r="I283" s="452" t="s">
        <v>274</v>
      </c>
      <c r="J283" s="453" t="s">
        <v>400</v>
      </c>
      <c r="K283" s="453" t="s">
        <v>946</v>
      </c>
      <c r="L283" s="454" t="s">
        <v>1130</v>
      </c>
      <c r="M283" s="455">
        <v>0</v>
      </c>
      <c r="N283" s="454" t="s">
        <v>1692</v>
      </c>
      <c r="O283" s="454" t="s">
        <v>954</v>
      </c>
      <c r="P283" s="454" t="s">
        <v>1033</v>
      </c>
      <c r="Q283" s="456">
        <v>43556</v>
      </c>
      <c r="R283" s="456">
        <v>43585</v>
      </c>
      <c r="S283" s="460"/>
      <c r="T283" s="458"/>
      <c r="U283" s="459"/>
      <c r="V283" s="562" t="s">
        <v>1805</v>
      </c>
    </row>
    <row r="284" spans="1:22" ht="46.5" customHeight="1" x14ac:dyDescent="0.2">
      <c r="A284" s="422">
        <v>9</v>
      </c>
      <c r="B284" s="502" t="s">
        <v>838</v>
      </c>
      <c r="C284" s="487" t="s">
        <v>196</v>
      </c>
      <c r="D284" s="450" t="s">
        <v>342</v>
      </c>
      <c r="E284" s="449"/>
      <c r="F284" s="449"/>
      <c r="G284" s="514"/>
      <c r="H284" s="518"/>
      <c r="I284" s="514"/>
      <c r="J284" s="516"/>
      <c r="K284" s="454" t="s">
        <v>946</v>
      </c>
      <c r="L284" s="454" t="s">
        <v>1130</v>
      </c>
      <c r="M284" s="455">
        <v>0</v>
      </c>
      <c r="N284" s="454"/>
      <c r="O284" s="454" t="s">
        <v>954</v>
      </c>
      <c r="P284" s="454" t="s">
        <v>1033</v>
      </c>
      <c r="Q284" s="456">
        <v>43556</v>
      </c>
      <c r="R284" s="456">
        <v>43585</v>
      </c>
      <c r="S284" s="460"/>
      <c r="T284" s="458"/>
      <c r="U284" s="459"/>
      <c r="V284" s="459"/>
    </row>
    <row r="285" spans="1:22" ht="46.5" customHeight="1" x14ac:dyDescent="0.2">
      <c r="A285" s="422">
        <v>9</v>
      </c>
      <c r="B285" s="502" t="s">
        <v>838</v>
      </c>
      <c r="C285" s="449" t="s">
        <v>197</v>
      </c>
      <c r="D285" s="450" t="s">
        <v>401</v>
      </c>
      <c r="E285" s="449"/>
      <c r="F285" s="449"/>
      <c r="G285" s="514"/>
      <c r="H285" s="518"/>
      <c r="I285" s="514"/>
      <c r="J285" s="516"/>
      <c r="K285" s="454" t="s">
        <v>946</v>
      </c>
      <c r="L285" s="454" t="s">
        <v>1590</v>
      </c>
      <c r="M285" s="455">
        <v>0</v>
      </c>
      <c r="N285" s="454"/>
      <c r="O285" s="454" t="s">
        <v>954</v>
      </c>
      <c r="P285" s="454" t="s">
        <v>1033</v>
      </c>
      <c r="Q285" s="456">
        <v>43556</v>
      </c>
      <c r="R285" s="456">
        <v>43585</v>
      </c>
      <c r="S285" s="460"/>
      <c r="T285" s="458"/>
      <c r="U285" s="459"/>
      <c r="V285" s="459"/>
    </row>
    <row r="286" spans="1:22" ht="46.5" customHeight="1" x14ac:dyDescent="0.2">
      <c r="A286" s="422">
        <v>9</v>
      </c>
      <c r="B286" s="502" t="s">
        <v>838</v>
      </c>
      <c r="C286" s="449" t="s">
        <v>198</v>
      </c>
      <c r="D286" s="450" t="s">
        <v>402</v>
      </c>
      <c r="E286" s="449"/>
      <c r="F286" s="449"/>
      <c r="G286" s="514"/>
      <c r="H286" s="518"/>
      <c r="I286" s="514"/>
      <c r="J286" s="516"/>
      <c r="K286" s="454" t="s">
        <v>946</v>
      </c>
      <c r="L286" s="454" t="s">
        <v>1590</v>
      </c>
      <c r="M286" s="455">
        <v>0.5</v>
      </c>
      <c r="N286" s="454"/>
      <c r="O286" s="454" t="s">
        <v>954</v>
      </c>
      <c r="P286" s="454" t="s">
        <v>1033</v>
      </c>
      <c r="Q286" s="456">
        <v>43556</v>
      </c>
      <c r="R286" s="456">
        <v>43585</v>
      </c>
      <c r="S286" s="460"/>
      <c r="T286" s="458"/>
      <c r="U286" s="459"/>
      <c r="V286" s="459"/>
    </row>
    <row r="287" spans="1:22" ht="46.5" customHeight="1" x14ac:dyDescent="0.2">
      <c r="A287" s="422">
        <v>9</v>
      </c>
      <c r="B287" s="502" t="s">
        <v>838</v>
      </c>
      <c r="C287" s="449" t="s">
        <v>199</v>
      </c>
      <c r="D287" s="450" t="s">
        <v>403</v>
      </c>
      <c r="E287" s="449"/>
      <c r="F287" s="449"/>
      <c r="G287" s="514"/>
      <c r="H287" s="518"/>
      <c r="I287" s="514"/>
      <c r="J287" s="516"/>
      <c r="K287" s="454" t="s">
        <v>1806</v>
      </c>
      <c r="L287" s="454" t="s">
        <v>1591</v>
      </c>
      <c r="M287" s="455">
        <v>0</v>
      </c>
      <c r="N287" s="454"/>
      <c r="O287" s="454" t="s">
        <v>954</v>
      </c>
      <c r="P287" s="454" t="s">
        <v>1033</v>
      </c>
      <c r="Q287" s="456">
        <v>43556</v>
      </c>
      <c r="R287" s="456">
        <v>43585</v>
      </c>
      <c r="S287" s="460"/>
      <c r="T287" s="458"/>
      <c r="U287" s="459"/>
      <c r="V287" s="459"/>
    </row>
    <row r="288" spans="1:22" ht="46.5" customHeight="1" x14ac:dyDescent="0.2">
      <c r="A288" s="422">
        <v>9</v>
      </c>
      <c r="B288" s="502" t="s">
        <v>838</v>
      </c>
      <c r="C288" s="449" t="s">
        <v>200</v>
      </c>
      <c r="D288" s="450" t="s">
        <v>404</v>
      </c>
      <c r="E288" s="449"/>
      <c r="F288" s="449"/>
      <c r="G288" s="514"/>
      <c r="H288" s="518"/>
      <c r="I288" s="514"/>
      <c r="J288" s="516"/>
      <c r="K288" s="454" t="s">
        <v>1592</v>
      </c>
      <c r="L288" s="454" t="s">
        <v>1386</v>
      </c>
      <c r="M288" s="455">
        <v>0</v>
      </c>
      <c r="N288" s="454"/>
      <c r="O288" s="454" t="s">
        <v>954</v>
      </c>
      <c r="P288" s="454" t="s">
        <v>1033</v>
      </c>
      <c r="Q288" s="456">
        <v>43556</v>
      </c>
      <c r="R288" s="456">
        <v>43676</v>
      </c>
      <c r="S288" s="460"/>
      <c r="T288" s="458"/>
      <c r="U288" s="459"/>
      <c r="V288" s="459"/>
    </row>
    <row r="289" spans="1:22" ht="46.5" customHeight="1" x14ac:dyDescent="0.2">
      <c r="A289" s="422">
        <v>9</v>
      </c>
      <c r="B289" s="502" t="s">
        <v>838</v>
      </c>
      <c r="C289" s="449" t="s">
        <v>201</v>
      </c>
      <c r="D289" s="450" t="s">
        <v>405</v>
      </c>
      <c r="E289" s="449"/>
      <c r="F289" s="449"/>
      <c r="G289" s="514"/>
      <c r="H289" s="518"/>
      <c r="I289" s="514"/>
      <c r="J289" s="516"/>
      <c r="K289" s="459" t="s">
        <v>1807</v>
      </c>
      <c r="L289" s="459" t="s">
        <v>1593</v>
      </c>
      <c r="M289" s="455">
        <v>0</v>
      </c>
      <c r="N289" s="454" t="s">
        <v>641</v>
      </c>
      <c r="O289" s="454" t="s">
        <v>1056</v>
      </c>
      <c r="P289" s="454" t="s">
        <v>1033</v>
      </c>
      <c r="Q289" s="456">
        <v>43556</v>
      </c>
      <c r="R289" s="456">
        <v>43585</v>
      </c>
      <c r="S289" s="460"/>
      <c r="T289" s="458"/>
      <c r="U289" s="459"/>
      <c r="V289" s="459"/>
    </row>
    <row r="290" spans="1:22" ht="46.5" customHeight="1" x14ac:dyDescent="0.2">
      <c r="A290" s="422">
        <v>9</v>
      </c>
      <c r="B290" s="502" t="s">
        <v>838</v>
      </c>
      <c r="C290" s="449" t="s">
        <v>202</v>
      </c>
      <c r="D290" s="450" t="s">
        <v>406</v>
      </c>
      <c r="E290" s="449"/>
      <c r="F290" s="449"/>
      <c r="G290" s="514"/>
      <c r="H290" s="518"/>
      <c r="I290" s="514"/>
      <c r="J290" s="516"/>
      <c r="K290" s="454" t="s">
        <v>946</v>
      </c>
      <c r="L290" s="454" t="s">
        <v>1590</v>
      </c>
      <c r="M290" s="455">
        <v>0</v>
      </c>
      <c r="N290" s="454"/>
      <c r="O290" s="454" t="s">
        <v>954</v>
      </c>
      <c r="P290" s="454" t="s">
        <v>1033</v>
      </c>
      <c r="Q290" s="456">
        <v>43556</v>
      </c>
      <c r="R290" s="456">
        <v>43585</v>
      </c>
      <c r="S290" s="460"/>
      <c r="T290" s="458"/>
      <c r="U290" s="459"/>
      <c r="V290" s="459"/>
    </row>
    <row r="291" spans="1:22" ht="24.95" customHeight="1" x14ac:dyDescent="0.2">
      <c r="A291" s="422">
        <v>9</v>
      </c>
      <c r="B291" s="462" t="s">
        <v>835</v>
      </c>
      <c r="C291" s="483" t="s">
        <v>836</v>
      </c>
      <c r="D291" s="484"/>
      <c r="E291" s="466"/>
      <c r="F291" s="466"/>
      <c r="G291" s="534"/>
      <c r="H291" s="534"/>
      <c r="I291" s="534"/>
      <c r="J291" s="534"/>
      <c r="K291" s="466"/>
      <c r="L291" s="466"/>
      <c r="M291" s="201">
        <f>AVERAGE(M283:M290)</f>
        <v>6.25E-2</v>
      </c>
      <c r="N291" s="466"/>
      <c r="O291" s="485"/>
      <c r="P291" s="485"/>
      <c r="Q291" s="467"/>
      <c r="R291" s="467"/>
      <c r="S291" s="468"/>
      <c r="T291" s="469"/>
      <c r="U291" s="466"/>
      <c r="V291" s="466"/>
    </row>
    <row r="292" spans="1:22" ht="21.95" customHeight="1" x14ac:dyDescent="0.2">
      <c r="A292" s="422">
        <v>9</v>
      </c>
      <c r="B292" s="441" t="s">
        <v>839</v>
      </c>
      <c r="C292" s="470" t="s">
        <v>840</v>
      </c>
      <c r="D292" s="470"/>
      <c r="E292" s="470"/>
      <c r="F292" s="470"/>
      <c r="G292" s="470"/>
      <c r="H292" s="470"/>
      <c r="I292" s="470"/>
      <c r="J292" s="470"/>
      <c r="K292" s="470"/>
      <c r="L292" s="470"/>
      <c r="M292" s="471"/>
      <c r="N292" s="470"/>
      <c r="O292" s="470"/>
      <c r="P292" s="470"/>
      <c r="Q292" s="472"/>
      <c r="R292" s="472"/>
      <c r="S292" s="446"/>
      <c r="T292" s="473"/>
      <c r="U292" s="445"/>
      <c r="V292" s="445"/>
    </row>
    <row r="293" spans="1:22" ht="69" customHeight="1" x14ac:dyDescent="0.2">
      <c r="A293" s="422">
        <v>9</v>
      </c>
      <c r="B293" s="502" t="s">
        <v>841</v>
      </c>
      <c r="C293" s="487" t="s">
        <v>204</v>
      </c>
      <c r="D293" s="450"/>
      <c r="E293" s="449"/>
      <c r="F293" s="449"/>
      <c r="G293" s="451"/>
      <c r="H293" s="449"/>
      <c r="I293" s="451"/>
      <c r="J293" s="459"/>
      <c r="K293" s="454" t="s">
        <v>1120</v>
      </c>
      <c r="L293" s="454" t="s">
        <v>1386</v>
      </c>
      <c r="M293" s="455">
        <v>0.5</v>
      </c>
      <c r="N293" s="454" t="s">
        <v>1500</v>
      </c>
      <c r="O293" s="454" t="s">
        <v>954</v>
      </c>
      <c r="P293" s="454"/>
      <c r="Q293" s="456">
        <v>43466</v>
      </c>
      <c r="R293" s="456">
        <v>43676</v>
      </c>
      <c r="S293" s="457" t="s">
        <v>1355</v>
      </c>
      <c r="T293" s="458"/>
      <c r="U293" s="459"/>
      <c r="V293" s="459"/>
    </row>
    <row r="294" spans="1:22" ht="21.95" customHeight="1" x14ac:dyDescent="0.2">
      <c r="A294" s="422">
        <v>9</v>
      </c>
      <c r="B294" s="441" t="s">
        <v>842</v>
      </c>
      <c r="C294" s="470" t="s">
        <v>1005</v>
      </c>
      <c r="D294" s="470"/>
      <c r="E294" s="470"/>
      <c r="F294" s="470"/>
      <c r="G294" s="470"/>
      <c r="H294" s="470"/>
      <c r="I294" s="470"/>
      <c r="J294" s="470"/>
      <c r="K294" s="470"/>
      <c r="L294" s="470"/>
      <c r="M294" s="471"/>
      <c r="N294" s="470"/>
      <c r="O294" s="470"/>
      <c r="P294" s="470"/>
      <c r="Q294" s="472"/>
      <c r="R294" s="472"/>
      <c r="S294" s="446"/>
      <c r="T294" s="473"/>
      <c r="U294" s="445"/>
      <c r="V294" s="445"/>
    </row>
    <row r="295" spans="1:22" ht="51" customHeight="1" x14ac:dyDescent="0.2">
      <c r="A295" s="422">
        <v>9</v>
      </c>
      <c r="B295" s="502" t="s">
        <v>945</v>
      </c>
      <c r="C295" s="449" t="s">
        <v>206</v>
      </c>
      <c r="D295" s="450" t="s">
        <v>247</v>
      </c>
      <c r="E295" s="449"/>
      <c r="F295" s="449"/>
      <c r="G295" s="514"/>
      <c r="H295" s="518"/>
      <c r="I295" s="514"/>
      <c r="J295" s="516"/>
      <c r="K295" s="454" t="s">
        <v>1808</v>
      </c>
      <c r="L295" s="454" t="s">
        <v>1386</v>
      </c>
      <c r="M295" s="455">
        <v>1</v>
      </c>
      <c r="N295" s="454" t="s">
        <v>1500</v>
      </c>
      <c r="O295" s="454" t="s">
        <v>954</v>
      </c>
      <c r="P295" s="454"/>
      <c r="Q295" s="456">
        <v>43466</v>
      </c>
      <c r="R295" s="456">
        <v>43676</v>
      </c>
      <c r="S295" s="457" t="s">
        <v>1423</v>
      </c>
      <c r="T295" s="458"/>
      <c r="U295" s="459"/>
      <c r="V295" s="459"/>
    </row>
    <row r="296" spans="1:22" ht="51" customHeight="1" x14ac:dyDescent="0.2">
      <c r="A296" s="422">
        <v>9</v>
      </c>
      <c r="B296" s="502" t="s">
        <v>945</v>
      </c>
      <c r="C296" s="449" t="s">
        <v>207</v>
      </c>
      <c r="D296" s="450" t="s">
        <v>254</v>
      </c>
      <c r="E296" s="449"/>
      <c r="F296" s="449"/>
      <c r="G296" s="514"/>
      <c r="H296" s="518"/>
      <c r="I296" s="514"/>
      <c r="J296" s="516"/>
      <c r="K296" s="454" t="s">
        <v>1809</v>
      </c>
      <c r="L296" s="454" t="s">
        <v>955</v>
      </c>
      <c r="M296" s="455">
        <v>1</v>
      </c>
      <c r="N296" s="454" t="s">
        <v>1500</v>
      </c>
      <c r="O296" s="454" t="s">
        <v>954</v>
      </c>
      <c r="P296" s="454" t="s">
        <v>1011</v>
      </c>
      <c r="Q296" s="456"/>
      <c r="R296" s="456"/>
      <c r="S296" s="460" t="s">
        <v>1337</v>
      </c>
      <c r="T296" s="458"/>
      <c r="U296" s="459"/>
      <c r="V296" s="459"/>
    </row>
    <row r="297" spans="1:22" ht="111.75" customHeight="1" x14ac:dyDescent="0.2">
      <c r="A297" s="422">
        <v>9</v>
      </c>
      <c r="B297" s="790" t="s">
        <v>945</v>
      </c>
      <c r="C297" s="791" t="s">
        <v>1062</v>
      </c>
      <c r="D297" s="487" t="s">
        <v>356</v>
      </c>
      <c r="E297" s="449"/>
      <c r="F297" s="449"/>
      <c r="G297" s="451"/>
      <c r="H297" s="449"/>
      <c r="I297" s="452" t="s">
        <v>279</v>
      </c>
      <c r="J297" s="453" t="s">
        <v>408</v>
      </c>
      <c r="K297" s="453" t="s">
        <v>1215</v>
      </c>
      <c r="L297" s="459" t="s">
        <v>1216</v>
      </c>
      <c r="M297" s="521">
        <v>0.3</v>
      </c>
      <c r="N297" s="454" t="s">
        <v>1667</v>
      </c>
      <c r="O297" s="454" t="s">
        <v>1014</v>
      </c>
      <c r="P297" s="454"/>
      <c r="Q297" s="456"/>
      <c r="R297" s="456"/>
      <c r="S297" s="457" t="s">
        <v>1499</v>
      </c>
      <c r="T297" s="477" t="s">
        <v>1490</v>
      </c>
      <c r="U297" s="459"/>
      <c r="V297" s="459"/>
    </row>
    <row r="298" spans="1:22" ht="111.75" customHeight="1" x14ac:dyDescent="0.2">
      <c r="A298" s="422">
        <v>9</v>
      </c>
      <c r="B298" s="790"/>
      <c r="C298" s="792"/>
      <c r="D298" s="487"/>
      <c r="E298" s="449"/>
      <c r="F298" s="449"/>
      <c r="G298" s="514"/>
      <c r="H298" s="518"/>
      <c r="I298" s="474" t="s">
        <v>274</v>
      </c>
      <c r="J298" s="475" t="s">
        <v>409</v>
      </c>
      <c r="K298" s="453" t="s">
        <v>1592</v>
      </c>
      <c r="L298" s="454" t="s">
        <v>1386</v>
      </c>
      <c r="M298" s="455">
        <v>0.5</v>
      </c>
      <c r="N298" s="454" t="s">
        <v>1661</v>
      </c>
      <c r="O298" s="454" t="s">
        <v>954</v>
      </c>
      <c r="P298" s="454" t="s">
        <v>1585</v>
      </c>
      <c r="Q298" s="456">
        <v>43466</v>
      </c>
      <c r="R298" s="456">
        <v>43676</v>
      </c>
      <c r="S298" s="457" t="s">
        <v>1424</v>
      </c>
      <c r="T298" s="458"/>
      <c r="U298" s="459"/>
      <c r="V298" s="459"/>
    </row>
    <row r="299" spans="1:22" ht="51" customHeight="1" x14ac:dyDescent="0.2">
      <c r="A299" s="422">
        <v>9</v>
      </c>
      <c r="B299" s="502" t="s">
        <v>945</v>
      </c>
      <c r="C299" s="449" t="s">
        <v>209</v>
      </c>
      <c r="D299" s="450" t="s">
        <v>370</v>
      </c>
      <c r="E299" s="449"/>
      <c r="F299" s="449"/>
      <c r="G299" s="514"/>
      <c r="H299" s="518"/>
      <c r="I299" s="514"/>
      <c r="J299" s="516"/>
      <c r="K299" s="454"/>
      <c r="L299" s="454" t="s">
        <v>1386</v>
      </c>
      <c r="M299" s="455">
        <v>0.5</v>
      </c>
      <c r="N299" s="454" t="s">
        <v>1500</v>
      </c>
      <c r="O299" s="454" t="s">
        <v>954</v>
      </c>
      <c r="P299" s="454" t="s">
        <v>1011</v>
      </c>
      <c r="Q299" s="456">
        <v>43466</v>
      </c>
      <c r="R299" s="456">
        <v>43676</v>
      </c>
      <c r="S299" s="457" t="s">
        <v>1377</v>
      </c>
      <c r="T299" s="458"/>
      <c r="U299" s="459"/>
      <c r="V299" s="459"/>
    </row>
    <row r="300" spans="1:22" ht="51" customHeight="1" x14ac:dyDescent="0.2">
      <c r="A300" s="422">
        <v>9</v>
      </c>
      <c r="B300" s="502" t="s">
        <v>945</v>
      </c>
      <c r="C300" s="449" t="s">
        <v>210</v>
      </c>
      <c r="D300" s="450" t="s">
        <v>410</v>
      </c>
      <c r="E300" s="449"/>
      <c r="F300" s="449"/>
      <c r="G300" s="514"/>
      <c r="H300" s="518"/>
      <c r="I300" s="514"/>
      <c r="J300" s="516"/>
      <c r="K300" s="454"/>
      <c r="L300" s="454" t="s">
        <v>1386</v>
      </c>
      <c r="M300" s="455">
        <v>0.5</v>
      </c>
      <c r="N300" s="454" t="s">
        <v>1500</v>
      </c>
      <c r="O300" s="454" t="s">
        <v>954</v>
      </c>
      <c r="P300" s="454"/>
      <c r="Q300" s="456">
        <v>43466</v>
      </c>
      <c r="R300" s="456">
        <v>43676</v>
      </c>
      <c r="S300" s="457" t="s">
        <v>1377</v>
      </c>
      <c r="T300" s="458"/>
      <c r="U300" s="459"/>
      <c r="V300" s="459"/>
    </row>
    <row r="301" spans="1:22" ht="51" customHeight="1" x14ac:dyDescent="0.2">
      <c r="A301" s="422">
        <v>9</v>
      </c>
      <c r="B301" s="502" t="s">
        <v>945</v>
      </c>
      <c r="C301" s="449" t="s">
        <v>211</v>
      </c>
      <c r="D301" s="450" t="s">
        <v>411</v>
      </c>
      <c r="E301" s="449"/>
      <c r="F301" s="449"/>
      <c r="G301" s="514"/>
      <c r="H301" s="518"/>
      <c r="I301" s="514"/>
      <c r="J301" s="516"/>
      <c r="K301" s="454"/>
      <c r="L301" s="454" t="s">
        <v>1386</v>
      </c>
      <c r="M301" s="455">
        <v>0.5</v>
      </c>
      <c r="N301" s="454" t="s">
        <v>1500</v>
      </c>
      <c r="O301" s="454" t="s">
        <v>954</v>
      </c>
      <c r="P301" s="454"/>
      <c r="Q301" s="456">
        <v>43466</v>
      </c>
      <c r="R301" s="456">
        <v>43676</v>
      </c>
      <c r="S301" s="457" t="s">
        <v>1377</v>
      </c>
      <c r="T301" s="458"/>
      <c r="U301" s="459"/>
      <c r="V301" s="459"/>
    </row>
    <row r="302" spans="1:22" ht="21.95" customHeight="1" x14ac:dyDescent="0.2">
      <c r="A302" s="422">
        <v>9</v>
      </c>
      <c r="B302" s="441" t="s">
        <v>843</v>
      </c>
      <c r="C302" s="470" t="s">
        <v>1006</v>
      </c>
      <c r="D302" s="470"/>
      <c r="E302" s="470"/>
      <c r="F302" s="470"/>
      <c r="G302" s="470"/>
      <c r="H302" s="470"/>
      <c r="I302" s="470"/>
      <c r="J302" s="470"/>
      <c r="K302" s="470"/>
      <c r="L302" s="470"/>
      <c r="M302" s="471"/>
      <c r="N302" s="470"/>
      <c r="O302" s="470"/>
      <c r="P302" s="470"/>
      <c r="Q302" s="472"/>
      <c r="R302" s="472"/>
      <c r="S302" s="446"/>
      <c r="T302" s="473"/>
      <c r="U302" s="445"/>
      <c r="V302" s="445"/>
    </row>
    <row r="303" spans="1:22" ht="50.25" customHeight="1" x14ac:dyDescent="0.2">
      <c r="A303" s="422">
        <v>9</v>
      </c>
      <c r="B303" s="502" t="s">
        <v>844</v>
      </c>
      <c r="C303" s="449" t="s">
        <v>213</v>
      </c>
      <c r="D303" s="450" t="s">
        <v>247</v>
      </c>
      <c r="E303" s="487" t="s">
        <v>848</v>
      </c>
      <c r="F303" s="449"/>
      <c r="G303" s="451"/>
      <c r="H303" s="449"/>
      <c r="I303" s="451"/>
      <c r="J303" s="459"/>
      <c r="K303" s="454" t="s">
        <v>1059</v>
      </c>
      <c r="L303" s="454" t="s">
        <v>1386</v>
      </c>
      <c r="M303" s="455">
        <v>0.5</v>
      </c>
      <c r="N303" s="454" t="s">
        <v>1500</v>
      </c>
      <c r="O303" s="454" t="s">
        <v>954</v>
      </c>
      <c r="P303" s="454"/>
      <c r="Q303" s="456">
        <v>43466</v>
      </c>
      <c r="R303" s="456">
        <v>43676</v>
      </c>
      <c r="S303" s="457" t="s">
        <v>1355</v>
      </c>
      <c r="T303" s="458"/>
      <c r="U303" s="459"/>
      <c r="V303" s="459"/>
    </row>
    <row r="304" spans="1:22" ht="51" customHeight="1" x14ac:dyDescent="0.2">
      <c r="A304" s="422">
        <v>9</v>
      </c>
      <c r="B304" s="502" t="s">
        <v>845</v>
      </c>
      <c r="C304" s="449" t="s">
        <v>214</v>
      </c>
      <c r="D304" s="450" t="s">
        <v>254</v>
      </c>
      <c r="E304" s="449"/>
      <c r="F304" s="449"/>
      <c r="G304" s="514"/>
      <c r="H304" s="518"/>
      <c r="I304" s="514"/>
      <c r="J304" s="516"/>
      <c r="K304" s="454"/>
      <c r="L304" s="454"/>
      <c r="M304" s="455">
        <v>1</v>
      </c>
      <c r="N304" s="454" t="s">
        <v>1500</v>
      </c>
      <c r="O304" s="454" t="s">
        <v>954</v>
      </c>
      <c r="P304" s="454"/>
      <c r="Q304" s="456"/>
      <c r="R304" s="456"/>
      <c r="S304" s="460" t="s">
        <v>1338</v>
      </c>
      <c r="T304" s="458"/>
      <c r="U304" s="459"/>
      <c r="V304" s="459"/>
    </row>
    <row r="305" spans="1:22" ht="51" customHeight="1" x14ac:dyDescent="0.2">
      <c r="A305" s="422">
        <v>9</v>
      </c>
      <c r="B305" s="502" t="s">
        <v>846</v>
      </c>
      <c r="C305" s="449" t="s">
        <v>215</v>
      </c>
      <c r="D305" s="450" t="s">
        <v>356</v>
      </c>
      <c r="E305" s="449"/>
      <c r="F305" s="449"/>
      <c r="G305" s="514"/>
      <c r="H305" s="518"/>
      <c r="I305" s="514"/>
      <c r="J305" s="516"/>
      <c r="K305" s="454"/>
      <c r="L305" s="454"/>
      <c r="M305" s="455">
        <v>1</v>
      </c>
      <c r="N305" s="454" t="s">
        <v>1500</v>
      </c>
      <c r="O305" s="454" t="s">
        <v>954</v>
      </c>
      <c r="P305" s="454"/>
      <c r="Q305" s="456"/>
      <c r="R305" s="456"/>
      <c r="S305" s="457" t="s">
        <v>1376</v>
      </c>
      <c r="T305" s="458"/>
      <c r="U305" s="459"/>
      <c r="V305" s="459"/>
    </row>
    <row r="306" spans="1:22" ht="51" customHeight="1" x14ac:dyDescent="0.2">
      <c r="A306" s="422">
        <v>9</v>
      </c>
      <c r="B306" s="502" t="s">
        <v>847</v>
      </c>
      <c r="C306" s="449" t="s">
        <v>216</v>
      </c>
      <c r="D306" s="450" t="s">
        <v>996</v>
      </c>
      <c r="E306" s="449"/>
      <c r="F306" s="449"/>
      <c r="G306" s="514"/>
      <c r="H306" s="518"/>
      <c r="I306" s="514"/>
      <c r="J306" s="516"/>
      <c r="K306" s="454"/>
      <c r="L306" s="454" t="s">
        <v>1386</v>
      </c>
      <c r="M306" s="455">
        <v>0.5</v>
      </c>
      <c r="N306" s="454" t="s">
        <v>1500</v>
      </c>
      <c r="O306" s="454" t="s">
        <v>954</v>
      </c>
      <c r="P306" s="454"/>
      <c r="Q306" s="456">
        <v>43466</v>
      </c>
      <c r="R306" s="456">
        <v>43676</v>
      </c>
      <c r="S306" s="457" t="s">
        <v>1377</v>
      </c>
      <c r="T306" s="458"/>
      <c r="U306" s="459"/>
      <c r="V306" s="459"/>
    </row>
    <row r="307" spans="1:22" ht="24.95" customHeight="1" x14ac:dyDescent="0.2">
      <c r="A307" s="422">
        <v>9</v>
      </c>
      <c r="B307" s="462" t="s">
        <v>839</v>
      </c>
      <c r="C307" s="483" t="s">
        <v>840</v>
      </c>
      <c r="D307" s="484"/>
      <c r="E307" s="466"/>
      <c r="F307" s="466"/>
      <c r="G307" s="534"/>
      <c r="H307" s="534"/>
      <c r="I307" s="534"/>
      <c r="J307" s="534"/>
      <c r="K307" s="466"/>
      <c r="L307" s="466"/>
      <c r="M307" s="201">
        <f>AVERAGE(M292:M306)</f>
        <v>0.65</v>
      </c>
      <c r="N307" s="466"/>
      <c r="O307" s="485"/>
      <c r="P307" s="485"/>
      <c r="Q307" s="467"/>
      <c r="R307" s="467"/>
      <c r="S307" s="520"/>
      <c r="T307" s="469"/>
      <c r="U307" s="466"/>
      <c r="V307" s="466"/>
    </row>
    <row r="308" spans="1:22" ht="21.75" customHeight="1" x14ac:dyDescent="0.2">
      <c r="A308" s="422">
        <v>10</v>
      </c>
      <c r="B308" s="492">
        <v>10</v>
      </c>
      <c r="C308" s="493" t="s">
        <v>849</v>
      </c>
      <c r="D308" s="493"/>
      <c r="E308" s="493"/>
      <c r="F308" s="493"/>
      <c r="G308" s="493"/>
      <c r="H308" s="493"/>
      <c r="I308" s="493"/>
      <c r="J308" s="493"/>
      <c r="K308" s="493"/>
      <c r="L308" s="493"/>
      <c r="M308" s="495"/>
      <c r="N308" s="493"/>
      <c r="O308" s="493"/>
      <c r="P308" s="493"/>
      <c r="Q308" s="496"/>
      <c r="R308" s="496"/>
      <c r="S308" s="497"/>
      <c r="T308" s="498"/>
      <c r="U308" s="510"/>
      <c r="V308" s="510"/>
    </row>
    <row r="309" spans="1:22" ht="63.75" customHeight="1" x14ac:dyDescent="0.2">
      <c r="A309" s="422">
        <v>10</v>
      </c>
      <c r="B309" s="502" t="s">
        <v>850</v>
      </c>
      <c r="C309" s="487" t="s">
        <v>219</v>
      </c>
      <c r="D309" s="450"/>
      <c r="E309" s="449"/>
      <c r="F309" s="449"/>
      <c r="G309" s="451"/>
      <c r="H309" s="487"/>
      <c r="I309" s="452" t="s">
        <v>243</v>
      </c>
      <c r="J309" s="453" t="s">
        <v>851</v>
      </c>
      <c r="K309" s="453" t="s">
        <v>1052</v>
      </c>
      <c r="L309" s="454" t="s">
        <v>1386</v>
      </c>
      <c r="M309" s="455">
        <v>0.5</v>
      </c>
      <c r="N309" s="454" t="s">
        <v>1500</v>
      </c>
      <c r="O309" s="454" t="s">
        <v>954</v>
      </c>
      <c r="P309" s="454"/>
      <c r="Q309" s="456">
        <v>43466</v>
      </c>
      <c r="R309" s="456">
        <v>43676</v>
      </c>
      <c r="S309" s="457" t="s">
        <v>1425</v>
      </c>
      <c r="T309" s="458"/>
      <c r="U309" s="459"/>
      <c r="V309" s="459"/>
    </row>
    <row r="310" spans="1:22" ht="24.95" customHeight="1" x14ac:dyDescent="0.2">
      <c r="A310" s="422">
        <v>10</v>
      </c>
      <c r="B310" s="563" t="s">
        <v>850</v>
      </c>
      <c r="C310" s="463" t="s">
        <v>1368</v>
      </c>
      <c r="D310" s="484"/>
      <c r="E310" s="466"/>
      <c r="F310" s="466"/>
      <c r="G310" s="466"/>
      <c r="H310" s="485"/>
      <c r="I310" s="466"/>
      <c r="J310" s="485"/>
      <c r="K310" s="466"/>
      <c r="L310" s="485"/>
      <c r="M310" s="201">
        <f>AVERAGE(M309)</f>
        <v>0.5</v>
      </c>
      <c r="N310" s="466"/>
      <c r="O310" s="485"/>
      <c r="P310" s="485"/>
      <c r="Q310" s="467"/>
      <c r="R310" s="467"/>
      <c r="S310" s="468"/>
      <c r="T310" s="469"/>
      <c r="U310" s="466"/>
      <c r="V310" s="466"/>
    </row>
    <row r="311" spans="1:22" ht="21.95" customHeight="1" x14ac:dyDescent="0.2">
      <c r="A311" s="422">
        <v>10</v>
      </c>
      <c r="B311" s="441" t="s">
        <v>852</v>
      </c>
      <c r="C311" s="470" t="s">
        <v>853</v>
      </c>
      <c r="D311" s="470"/>
      <c r="E311" s="470"/>
      <c r="F311" s="470"/>
      <c r="G311" s="470"/>
      <c r="H311" s="470"/>
      <c r="I311" s="470"/>
      <c r="J311" s="470"/>
      <c r="K311" s="470"/>
      <c r="L311" s="470"/>
      <c r="M311" s="471"/>
      <c r="N311" s="470"/>
      <c r="O311" s="470"/>
      <c r="P311" s="470"/>
      <c r="Q311" s="472"/>
      <c r="R311" s="472"/>
      <c r="S311" s="446"/>
      <c r="T311" s="473"/>
      <c r="U311" s="445"/>
      <c r="V311" s="445"/>
    </row>
    <row r="312" spans="1:22" ht="122.25" customHeight="1" x14ac:dyDescent="0.2">
      <c r="A312" s="422">
        <v>10</v>
      </c>
      <c r="B312" s="502" t="s">
        <v>854</v>
      </c>
      <c r="C312" s="449" t="s">
        <v>947</v>
      </c>
      <c r="D312" s="450" t="s">
        <v>941</v>
      </c>
      <c r="E312" s="449"/>
      <c r="F312" s="449"/>
      <c r="G312" s="451"/>
      <c r="H312" s="449"/>
      <c r="I312" s="451"/>
      <c r="J312" s="459"/>
      <c r="K312" s="459" t="s">
        <v>1313</v>
      </c>
      <c r="L312" s="459"/>
      <c r="M312" s="521">
        <v>0.5</v>
      </c>
      <c r="N312" s="454" t="s">
        <v>1705</v>
      </c>
      <c r="O312" s="454" t="s">
        <v>1583</v>
      </c>
      <c r="P312" s="454"/>
      <c r="Q312" s="456"/>
      <c r="R312" s="456"/>
      <c r="S312" s="457" t="s">
        <v>1184</v>
      </c>
      <c r="T312" s="458"/>
      <c r="U312" s="459"/>
      <c r="V312" s="459"/>
    </row>
    <row r="313" spans="1:22" ht="126" customHeight="1" x14ac:dyDescent="0.2">
      <c r="A313" s="422">
        <v>10</v>
      </c>
      <c r="B313" s="502" t="s">
        <v>854</v>
      </c>
      <c r="C313" s="449" t="s">
        <v>222</v>
      </c>
      <c r="D313" s="450" t="s">
        <v>919</v>
      </c>
      <c r="E313" s="449"/>
      <c r="F313" s="449"/>
      <c r="G313" s="451"/>
      <c r="H313" s="449"/>
      <c r="I313" s="451"/>
      <c r="J313" s="459"/>
      <c r="K313" s="459"/>
      <c r="L313" s="459"/>
      <c r="M313" s="521">
        <v>0.5</v>
      </c>
      <c r="N313" s="454" t="s">
        <v>1705</v>
      </c>
      <c r="O313" s="454" t="s">
        <v>1583</v>
      </c>
      <c r="P313" s="454"/>
      <c r="Q313" s="456"/>
      <c r="R313" s="456"/>
      <c r="S313" s="457" t="s">
        <v>1378</v>
      </c>
      <c r="T313" s="458"/>
      <c r="U313" s="459"/>
      <c r="V313" s="459"/>
    </row>
    <row r="314" spans="1:22" ht="120" customHeight="1" x14ac:dyDescent="0.2">
      <c r="A314" s="422">
        <v>10</v>
      </c>
      <c r="B314" s="502" t="s">
        <v>854</v>
      </c>
      <c r="C314" s="449" t="s">
        <v>223</v>
      </c>
      <c r="D314" s="450" t="s">
        <v>356</v>
      </c>
      <c r="E314" s="449"/>
      <c r="F314" s="449"/>
      <c r="G314" s="451"/>
      <c r="H314" s="449"/>
      <c r="I314" s="451"/>
      <c r="J314" s="459"/>
      <c r="K314" s="459"/>
      <c r="L314" s="459"/>
      <c r="M314" s="521">
        <v>0.5</v>
      </c>
      <c r="N314" s="454" t="s">
        <v>1705</v>
      </c>
      <c r="O314" s="454" t="s">
        <v>1583</v>
      </c>
      <c r="P314" s="454"/>
      <c r="Q314" s="456"/>
      <c r="R314" s="456"/>
      <c r="S314" s="457" t="s">
        <v>1378</v>
      </c>
      <c r="T314" s="458"/>
      <c r="U314" s="459"/>
      <c r="V314" s="459"/>
    </row>
    <row r="315" spans="1:22" ht="119.25" customHeight="1" x14ac:dyDescent="0.2">
      <c r="A315" s="422">
        <v>10</v>
      </c>
      <c r="B315" s="502" t="s">
        <v>854</v>
      </c>
      <c r="C315" s="449" t="s">
        <v>224</v>
      </c>
      <c r="D315" s="450" t="s">
        <v>370</v>
      </c>
      <c r="E315" s="449"/>
      <c r="F315" s="449"/>
      <c r="G315" s="451"/>
      <c r="H315" s="449"/>
      <c r="I315" s="451"/>
      <c r="J315" s="459"/>
      <c r="K315" s="459"/>
      <c r="L315" s="459"/>
      <c r="M315" s="455">
        <v>0.1</v>
      </c>
      <c r="N315" s="454" t="s">
        <v>1705</v>
      </c>
      <c r="O315" s="454" t="s">
        <v>1583</v>
      </c>
      <c r="P315" s="454"/>
      <c r="Q315" s="456"/>
      <c r="R315" s="456"/>
      <c r="S315" s="457" t="s">
        <v>1378</v>
      </c>
      <c r="T315" s="458"/>
      <c r="U315" s="459"/>
      <c r="V315" s="459"/>
    </row>
    <row r="316" spans="1:22" ht="40.5" customHeight="1" x14ac:dyDescent="0.2">
      <c r="A316" s="422">
        <v>10</v>
      </c>
      <c r="B316" s="502" t="s">
        <v>854</v>
      </c>
      <c r="C316" s="449" t="s">
        <v>225</v>
      </c>
      <c r="D316" s="450" t="s">
        <v>366</v>
      </c>
      <c r="E316" s="449"/>
      <c r="F316" s="449"/>
      <c r="G316" s="451"/>
      <c r="H316" s="449"/>
      <c r="I316" s="451"/>
      <c r="J316" s="459"/>
      <c r="K316" s="459"/>
      <c r="L316" s="459"/>
      <c r="M316" s="521">
        <v>0.5</v>
      </c>
      <c r="N316" s="454" t="s">
        <v>1705</v>
      </c>
      <c r="O316" s="454" t="s">
        <v>1583</v>
      </c>
      <c r="P316" s="454"/>
      <c r="Q316" s="456"/>
      <c r="R316" s="456"/>
      <c r="S316" s="457" t="s">
        <v>1182</v>
      </c>
      <c r="T316" s="458"/>
      <c r="U316" s="459"/>
      <c r="V316" s="459"/>
    </row>
    <row r="317" spans="1:22" ht="40.5" customHeight="1" x14ac:dyDescent="0.2">
      <c r="A317" s="422">
        <v>10</v>
      </c>
      <c r="B317" s="502" t="s">
        <v>854</v>
      </c>
      <c r="C317" s="449" t="s">
        <v>226</v>
      </c>
      <c r="D317" s="450" t="s">
        <v>411</v>
      </c>
      <c r="E317" s="449"/>
      <c r="F317" s="449"/>
      <c r="G317" s="451"/>
      <c r="H317" s="449"/>
      <c r="I317" s="451"/>
      <c r="J317" s="459"/>
      <c r="K317" s="459"/>
      <c r="L317" s="459"/>
      <c r="M317" s="521">
        <v>1</v>
      </c>
      <c r="N317" s="454" t="s">
        <v>1705</v>
      </c>
      <c r="O317" s="454" t="s">
        <v>1583</v>
      </c>
      <c r="P317" s="454"/>
      <c r="Q317" s="456"/>
      <c r="R317" s="456"/>
      <c r="S317" s="457" t="s">
        <v>1183</v>
      </c>
      <c r="T317" s="458"/>
      <c r="U317" s="459"/>
      <c r="V317" s="459"/>
    </row>
    <row r="318" spans="1:22" ht="102.75" customHeight="1" x14ac:dyDescent="0.2">
      <c r="A318" s="422">
        <v>10</v>
      </c>
      <c r="B318" s="502" t="s">
        <v>854</v>
      </c>
      <c r="C318" s="449" t="s">
        <v>227</v>
      </c>
      <c r="D318" s="450" t="s">
        <v>996</v>
      </c>
      <c r="E318" s="449"/>
      <c r="F318" s="449"/>
      <c r="G318" s="451"/>
      <c r="H318" s="449"/>
      <c r="I318" s="451"/>
      <c r="J318" s="459"/>
      <c r="K318" s="459"/>
      <c r="L318" s="459"/>
      <c r="M318" s="455">
        <v>0.5</v>
      </c>
      <c r="N318" s="454" t="s">
        <v>1705</v>
      </c>
      <c r="O318" s="454" t="s">
        <v>1583</v>
      </c>
      <c r="P318" s="454"/>
      <c r="Q318" s="456"/>
      <c r="R318" s="456"/>
      <c r="S318" s="457" t="s">
        <v>1378</v>
      </c>
      <c r="T318" s="458"/>
      <c r="U318" s="459"/>
      <c r="V318" s="459"/>
    </row>
    <row r="319" spans="1:22" ht="102.75" customHeight="1" x14ac:dyDescent="0.2">
      <c r="A319" s="422">
        <v>10</v>
      </c>
      <c r="B319" s="502" t="s">
        <v>412</v>
      </c>
      <c r="C319" s="449" t="s">
        <v>228</v>
      </c>
      <c r="D319" s="450" t="s">
        <v>948</v>
      </c>
      <c r="E319" s="449"/>
      <c r="F319" s="449"/>
      <c r="G319" s="451"/>
      <c r="H319" s="449"/>
      <c r="I319" s="451"/>
      <c r="J319" s="459"/>
      <c r="K319" s="459"/>
      <c r="L319" s="459"/>
      <c r="M319" s="521">
        <v>0.5</v>
      </c>
      <c r="N319" s="454" t="s">
        <v>1705</v>
      </c>
      <c r="O319" s="454" t="s">
        <v>1583</v>
      </c>
      <c r="P319" s="454"/>
      <c r="Q319" s="456"/>
      <c r="R319" s="456"/>
      <c r="S319" s="457" t="s">
        <v>1378</v>
      </c>
      <c r="T319" s="458"/>
      <c r="U319" s="459"/>
      <c r="V319" s="459"/>
    </row>
    <row r="320" spans="1:22" ht="24.95" customHeight="1" x14ac:dyDescent="0.2">
      <c r="A320" s="422">
        <v>10</v>
      </c>
      <c r="B320" s="462" t="s">
        <v>852</v>
      </c>
      <c r="C320" s="483" t="s">
        <v>853</v>
      </c>
      <c r="D320" s="484"/>
      <c r="E320" s="466"/>
      <c r="F320" s="466"/>
      <c r="G320" s="466"/>
      <c r="H320" s="466"/>
      <c r="I320" s="466"/>
      <c r="J320" s="466"/>
      <c r="K320" s="466"/>
      <c r="L320" s="466"/>
      <c r="M320" s="201">
        <f>AVERAGE(M312:M319)</f>
        <v>0.51249999999999996</v>
      </c>
      <c r="N320" s="485"/>
      <c r="O320" s="485"/>
      <c r="P320" s="485"/>
      <c r="Q320" s="467"/>
      <c r="R320" s="467"/>
      <c r="S320" s="520"/>
      <c r="T320" s="469"/>
      <c r="U320" s="466"/>
      <c r="V320" s="466"/>
    </row>
    <row r="321" spans="1:22" ht="21.95" customHeight="1" x14ac:dyDescent="0.2">
      <c r="A321" s="422">
        <v>10</v>
      </c>
      <c r="B321" s="441" t="s">
        <v>855</v>
      </c>
      <c r="C321" s="470" t="s">
        <v>856</v>
      </c>
      <c r="D321" s="470"/>
      <c r="E321" s="470"/>
      <c r="F321" s="470"/>
      <c r="G321" s="470"/>
      <c r="H321" s="470"/>
      <c r="I321" s="470"/>
      <c r="J321" s="470"/>
      <c r="K321" s="470"/>
      <c r="L321" s="470"/>
      <c r="M321" s="471"/>
      <c r="N321" s="470"/>
      <c r="O321" s="470"/>
      <c r="P321" s="470"/>
      <c r="Q321" s="472"/>
      <c r="R321" s="472"/>
      <c r="S321" s="446"/>
      <c r="T321" s="473"/>
      <c r="U321" s="445"/>
      <c r="V321" s="445"/>
    </row>
    <row r="322" spans="1:22" ht="88.5" customHeight="1" x14ac:dyDescent="0.2">
      <c r="A322" s="422">
        <v>10</v>
      </c>
      <c r="B322" s="790" t="s">
        <v>857</v>
      </c>
      <c r="C322" s="792" t="s">
        <v>230</v>
      </c>
      <c r="D322" s="450" t="s">
        <v>993</v>
      </c>
      <c r="E322" s="449"/>
      <c r="F322" s="487" t="s">
        <v>414</v>
      </c>
      <c r="G322" s="451"/>
      <c r="H322" s="449"/>
      <c r="I322" s="452" t="s">
        <v>251</v>
      </c>
      <c r="J322" s="453" t="s">
        <v>413</v>
      </c>
      <c r="K322" s="453" t="s">
        <v>1007</v>
      </c>
      <c r="L322" s="454" t="s">
        <v>955</v>
      </c>
      <c r="M322" s="455">
        <v>1</v>
      </c>
      <c r="N322" s="454" t="s">
        <v>1691</v>
      </c>
      <c r="O322" s="454" t="s">
        <v>954</v>
      </c>
      <c r="P322" s="454" t="s">
        <v>1011</v>
      </c>
      <c r="Q322" s="456"/>
      <c r="R322" s="456"/>
      <c r="S322" s="457" t="s">
        <v>1382</v>
      </c>
      <c r="T322" s="458"/>
      <c r="U322" s="459"/>
      <c r="V322" s="459"/>
    </row>
    <row r="323" spans="1:22" ht="127.5" customHeight="1" x14ac:dyDescent="0.2">
      <c r="A323" s="422">
        <v>10</v>
      </c>
      <c r="B323" s="790"/>
      <c r="C323" s="792"/>
      <c r="D323" s="450"/>
      <c r="E323" s="487" t="s">
        <v>859</v>
      </c>
      <c r="F323" s="487"/>
      <c r="G323" s="451"/>
      <c r="H323" s="449"/>
      <c r="I323" s="451"/>
      <c r="J323" s="459"/>
      <c r="K323" s="454" t="s">
        <v>949</v>
      </c>
      <c r="L323" s="454" t="s">
        <v>1386</v>
      </c>
      <c r="M323" s="455">
        <v>0.5</v>
      </c>
      <c r="N323" s="454" t="s">
        <v>1500</v>
      </c>
      <c r="O323" s="454" t="s">
        <v>954</v>
      </c>
      <c r="P323" s="454"/>
      <c r="Q323" s="456">
        <v>43466</v>
      </c>
      <c r="R323" s="456">
        <v>43676</v>
      </c>
      <c r="S323" s="457" t="s">
        <v>1355</v>
      </c>
      <c r="T323" s="458"/>
      <c r="U323" s="459"/>
      <c r="V323" s="459"/>
    </row>
    <row r="324" spans="1:22" ht="66" customHeight="1" x14ac:dyDescent="0.2">
      <c r="A324" s="422">
        <v>10</v>
      </c>
      <c r="B324" s="502" t="s">
        <v>858</v>
      </c>
      <c r="C324" s="449" t="s">
        <v>231</v>
      </c>
      <c r="D324" s="450" t="s">
        <v>958</v>
      </c>
      <c r="E324" s="449"/>
      <c r="F324" s="449"/>
      <c r="G324" s="451"/>
      <c r="H324" s="449"/>
      <c r="I324" s="452" t="s">
        <v>397</v>
      </c>
      <c r="J324" s="453" t="s">
        <v>398</v>
      </c>
      <c r="K324" s="453" t="s">
        <v>1314</v>
      </c>
      <c r="L324" s="454" t="s">
        <v>1051</v>
      </c>
      <c r="M324" s="455">
        <v>0.5</v>
      </c>
      <c r="N324" s="454" t="s">
        <v>1661</v>
      </c>
      <c r="O324" s="454" t="s">
        <v>954</v>
      </c>
      <c r="P324" s="454" t="s">
        <v>1033</v>
      </c>
      <c r="Q324" s="456"/>
      <c r="R324" s="456">
        <v>43496</v>
      </c>
      <c r="S324" s="460"/>
      <c r="T324" s="458"/>
      <c r="U324" s="459"/>
      <c r="V324" s="459"/>
    </row>
    <row r="325" spans="1:22" ht="21.75" customHeight="1" x14ac:dyDescent="0.2">
      <c r="A325" s="422">
        <v>10</v>
      </c>
      <c r="B325" s="462" t="s">
        <v>855</v>
      </c>
      <c r="C325" s="483" t="s">
        <v>856</v>
      </c>
      <c r="D325" s="484"/>
      <c r="E325" s="466"/>
      <c r="F325" s="466"/>
      <c r="G325" s="534"/>
      <c r="H325" s="534"/>
      <c r="I325" s="534"/>
      <c r="J325" s="534"/>
      <c r="K325" s="466"/>
      <c r="L325" s="466"/>
      <c r="M325" s="201">
        <f>AVERAGE(M322:M324)</f>
        <v>0.66666666666666663</v>
      </c>
      <c r="N325" s="466"/>
      <c r="O325" s="466"/>
      <c r="P325" s="466"/>
      <c r="Q325" s="466"/>
      <c r="R325" s="466"/>
      <c r="S325" s="468"/>
      <c r="T325" s="564"/>
      <c r="U325" s="466"/>
      <c r="V325" s="466"/>
    </row>
    <row r="326" spans="1:22" ht="21.75" customHeight="1" thickBot="1" x14ac:dyDescent="0.25">
      <c r="A326" s="565">
        <v>11</v>
      </c>
      <c r="B326" s="566"/>
      <c r="C326" s="567" t="s">
        <v>1369</v>
      </c>
      <c r="D326" s="568"/>
      <c r="E326" s="569"/>
      <c r="F326" s="569"/>
      <c r="G326" s="570"/>
      <c r="H326" s="570"/>
      <c r="I326" s="570"/>
      <c r="J326" s="570"/>
      <c r="K326" s="569"/>
      <c r="L326" s="569"/>
      <c r="M326" s="234">
        <f>AVERAGE(M325,M320,M310,M307,M291,M281,M258,M251,M245,M213,M194,M175,M155,M139,M131,M123,M107,M85,M82,M77,M61,M54,M50,M39,M32,M12,M26)</f>
        <v>0.57609039115084859</v>
      </c>
      <c r="N326" s="569"/>
      <c r="O326" s="569"/>
      <c r="P326" s="569"/>
      <c r="Q326" s="569"/>
      <c r="R326" s="569"/>
      <c r="S326" s="571"/>
      <c r="T326" s="564"/>
      <c r="U326" s="466"/>
      <c r="V326" s="466"/>
    </row>
  </sheetData>
  <autoFilter ref="B3:S326" xr:uid="{D0D78A8F-B1E9-48BD-A323-5756642FB84B}">
    <filterColumn colId="5" showButton="0"/>
    <filterColumn colId="7" showButton="0"/>
  </autoFilter>
  <mergeCells count="100">
    <mergeCell ref="U2:U5"/>
    <mergeCell ref="V2:V5"/>
    <mergeCell ref="G3:H4"/>
    <mergeCell ref="I3:J4"/>
    <mergeCell ref="K3:K5"/>
    <mergeCell ref="L3:L5"/>
    <mergeCell ref="F3:F5"/>
    <mergeCell ref="B2:D2"/>
    <mergeCell ref="E2:J2"/>
    <mergeCell ref="K2:S2"/>
    <mergeCell ref="T2:T5"/>
    <mergeCell ref="A3:A5"/>
    <mergeCell ref="B3:B5"/>
    <mergeCell ref="C3:C5"/>
    <mergeCell ref="D3:D5"/>
    <mergeCell ref="E3:E5"/>
    <mergeCell ref="M3:M5"/>
    <mergeCell ref="N3:N5"/>
    <mergeCell ref="O3:O5"/>
    <mergeCell ref="P3:P5"/>
    <mergeCell ref="S3:S5"/>
    <mergeCell ref="Q4:Q5"/>
    <mergeCell ref="R4:R5"/>
    <mergeCell ref="H10:H11"/>
    <mergeCell ref="I10:I11"/>
    <mergeCell ref="J10:J11"/>
    <mergeCell ref="B14:B20"/>
    <mergeCell ref="C14:C20"/>
    <mergeCell ref="D14:D20"/>
    <mergeCell ref="E14:E20"/>
    <mergeCell ref="F14:F20"/>
    <mergeCell ref="G14:G20"/>
    <mergeCell ref="H14:H20"/>
    <mergeCell ref="B10:B11"/>
    <mergeCell ref="C10:C11"/>
    <mergeCell ref="D10:D11"/>
    <mergeCell ref="E10:E11"/>
    <mergeCell ref="F10:F11"/>
    <mergeCell ref="G10:G11"/>
    <mergeCell ref="B21:B25"/>
    <mergeCell ref="C21:C25"/>
    <mergeCell ref="D21:D25"/>
    <mergeCell ref="B34:B35"/>
    <mergeCell ref="C34:C35"/>
    <mergeCell ref="D34:D35"/>
    <mergeCell ref="B36:B37"/>
    <mergeCell ref="C36:C37"/>
    <mergeCell ref="D36:D37"/>
    <mergeCell ref="E36:E37"/>
    <mergeCell ref="B42:B46"/>
    <mergeCell ref="C42:C46"/>
    <mergeCell ref="D42:D46"/>
    <mergeCell ref="B56:B60"/>
    <mergeCell ref="C56:C60"/>
    <mergeCell ref="D56:D60"/>
    <mergeCell ref="B64:B66"/>
    <mergeCell ref="C64:C66"/>
    <mergeCell ref="I67:I68"/>
    <mergeCell ref="J67:J68"/>
    <mergeCell ref="B79:B80"/>
    <mergeCell ref="C79:C80"/>
    <mergeCell ref="B91:B95"/>
    <mergeCell ref="C91:C95"/>
    <mergeCell ref="B67:B76"/>
    <mergeCell ref="C67:C76"/>
    <mergeCell ref="B99:B106"/>
    <mergeCell ref="C99:C106"/>
    <mergeCell ref="B109:B122"/>
    <mergeCell ref="C109:C122"/>
    <mergeCell ref="B125:B130"/>
    <mergeCell ref="C125:C130"/>
    <mergeCell ref="B133:B138"/>
    <mergeCell ref="C133:C138"/>
    <mergeCell ref="B141:B143"/>
    <mergeCell ref="C141:C143"/>
    <mergeCell ref="B145:B147"/>
    <mergeCell ref="C145:C147"/>
    <mergeCell ref="B266:B267"/>
    <mergeCell ref="C266:C267"/>
    <mergeCell ref="F145:F147"/>
    <mergeCell ref="B150:B151"/>
    <mergeCell ref="C150:C151"/>
    <mergeCell ref="B159:B164"/>
    <mergeCell ref="C159:C164"/>
    <mergeCell ref="J159:J160"/>
    <mergeCell ref="B165:B166"/>
    <mergeCell ref="C165:C166"/>
    <mergeCell ref="B253:B254"/>
    <mergeCell ref="C253:C254"/>
    <mergeCell ref="I159:I160"/>
    <mergeCell ref="B297:B298"/>
    <mergeCell ref="C297:C298"/>
    <mergeCell ref="B322:B323"/>
    <mergeCell ref="C322:C323"/>
    <mergeCell ref="B270:B273"/>
    <mergeCell ref="C270:C273"/>
    <mergeCell ref="B274:B276"/>
    <mergeCell ref="C274:C276"/>
    <mergeCell ref="B277:B280"/>
    <mergeCell ref="C277:C280"/>
  </mergeCells>
  <hyperlinks>
    <hyperlink ref="S106" r:id="rId1" display="http://www.umv.gov.co/sisgestion2017/Documentos/APOYO/THU/THU-PR-003_V4.0_PROCEDIMIENTO_DESVINCULACION_DE_PERSONAL.xls" xr:uid="{B4195F28-0913-4A63-A4DC-C1AA18431B08}"/>
    <hyperlink ref="S159" r:id="rId2" xr:uid="{BF85B0DC-4EFC-4975-8A60-FDA4031A7E3B}"/>
    <hyperlink ref="S274" r:id="rId3" xr:uid="{C6C1674F-BC1F-49AD-947E-769F52073531}"/>
    <hyperlink ref="S122" r:id="rId4" xr:uid="{1B45C147-E511-421F-931B-E2B330F666B8}"/>
  </hyperlinks>
  <printOptions horizontalCentered="1"/>
  <pageMargins left="0.23622047244094491" right="0.23622047244094491" top="0.74803149606299213" bottom="0.74803149606299213" header="0.31496062992125984" footer="0.31496062992125984"/>
  <pageSetup paperSize="119" scale="41" orientation="landscape" r:id="rId5"/>
  <legacy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6229E-0F5E-45C8-8B53-342E1EEDF4B1}">
  <dimension ref="B2:I55"/>
  <sheetViews>
    <sheetView workbookViewId="0">
      <pane xSplit="2" ySplit="3" topLeftCell="C4" activePane="bottomRight" state="frozen"/>
      <selection pane="topRight" activeCell="C1" sqref="C1"/>
      <selection pane="bottomLeft" activeCell="A4" sqref="A4"/>
      <selection pane="bottomRight" activeCell="C31" sqref="C31"/>
    </sheetView>
  </sheetViews>
  <sheetFormatPr baseColWidth="10" defaultRowHeight="12.75" x14ac:dyDescent="0.2"/>
  <cols>
    <col min="1" max="1" width="11.42578125" style="572"/>
    <col min="2" max="2" width="13.42578125" style="577" customWidth="1"/>
    <col min="3" max="3" width="55.42578125" style="578" bestFit="1" customWidth="1"/>
    <col min="4" max="4" width="18.5703125" style="577" bestFit="1" customWidth="1"/>
    <col min="5" max="8" width="11.42578125" style="572"/>
    <col min="9" max="9" width="11.42578125" style="582"/>
    <col min="10" max="16384" width="11.42578125" style="572"/>
  </cols>
  <sheetData>
    <row r="2" spans="2:6" ht="13.5" thickBot="1" x14ac:dyDescent="0.25"/>
    <row r="3" spans="2:6" ht="21.75" customHeight="1" x14ac:dyDescent="0.2">
      <c r="B3" s="588" t="s">
        <v>1811</v>
      </c>
      <c r="C3" s="589" t="s">
        <v>1812</v>
      </c>
      <c r="D3" s="590" t="s">
        <v>1341</v>
      </c>
    </row>
    <row r="4" spans="2:6" ht="30" customHeight="1" x14ac:dyDescent="0.2">
      <c r="B4" s="579" t="str">
        <f>'[1]PLAN SGC V2'!B12</f>
        <v>4.1</v>
      </c>
      <c r="C4" s="518" t="str">
        <f>'PLAN SGC V2'!C12</f>
        <v>COMPRENSION DE LA ORGANIZACIÓN Y SU CONTEXTO</v>
      </c>
      <c r="D4" s="584">
        <f>'PLAN SGC V2'!M12</f>
        <v>0.75</v>
      </c>
      <c r="F4" s="583"/>
    </row>
    <row r="5" spans="2:6" ht="30" customHeight="1" x14ac:dyDescent="0.2">
      <c r="B5" s="579" t="str">
        <f>'[1]PLAN SGC V2'!B26</f>
        <v>4.2</v>
      </c>
      <c r="C5" s="516" t="str">
        <f>'PLAN SGC V2'!C26</f>
        <v>COMPRENSIÓN DE LAS NECESIDADES Y EXPECTATIVAS DE LAS PARTES INTERESADAS</v>
      </c>
      <c r="D5" s="584">
        <f>'PLAN SGC V2'!M26</f>
        <v>0.8208333333333333</v>
      </c>
      <c r="F5" s="583"/>
    </row>
    <row r="6" spans="2:6" ht="30" customHeight="1" x14ac:dyDescent="0.2">
      <c r="B6" s="579" t="str">
        <f>'[1]PLAN SGC V2'!B32</f>
        <v>4.3</v>
      </c>
      <c r="C6" s="516" t="str">
        <f>'PLAN SGC V2'!C32</f>
        <v xml:space="preserve">DETERMINACION DEL ALCANCE DEL SISTEMA DE GESTION DE CALIDAD </v>
      </c>
      <c r="D6" s="584">
        <f>'PLAN SGC V2'!M32</f>
        <v>0</v>
      </c>
      <c r="F6" s="583"/>
    </row>
    <row r="7" spans="2:6" ht="30" customHeight="1" x14ac:dyDescent="0.2">
      <c r="B7" s="579" t="str">
        <f>'[1]PLAN SGC V2'!B39</f>
        <v>4.4</v>
      </c>
      <c r="C7" s="516" t="str">
        <f>'PLAN SGC V2'!C39</f>
        <v>SISTEMA DE GESTION DE LA CALIDAD Y SUS PROCESOS</v>
      </c>
      <c r="D7" s="584">
        <f>'PLAN SGC V2'!M39</f>
        <v>0.56799999999999995</v>
      </c>
      <c r="F7" s="583"/>
    </row>
    <row r="8" spans="2:6" ht="30" customHeight="1" x14ac:dyDescent="0.2">
      <c r="B8" s="579" t="str">
        <f>'[1]PLAN SGC V2'!B50</f>
        <v>5.1</v>
      </c>
      <c r="C8" s="516" t="str">
        <f>'PLAN SGC V2'!C50</f>
        <v>LIDERAZGO Y COMPROMISO GERENCIAL</v>
      </c>
      <c r="D8" s="584">
        <f>'PLAN SGC V2'!M50</f>
        <v>0.5714285714285714</v>
      </c>
      <c r="F8" s="583"/>
    </row>
    <row r="9" spans="2:6" ht="30" customHeight="1" x14ac:dyDescent="0.2">
      <c r="B9" s="579" t="str">
        <f>'[1]PLAN SGC V2'!B54</f>
        <v>5.2</v>
      </c>
      <c r="C9" s="516" t="str">
        <f>'PLAN SGC V2'!C54</f>
        <v>POLITICA</v>
      </c>
      <c r="D9" s="584">
        <f>'PLAN SGC V2'!M54</f>
        <v>0.5</v>
      </c>
      <c r="F9" s="583"/>
    </row>
    <row r="10" spans="2:6" ht="30" customHeight="1" x14ac:dyDescent="0.2">
      <c r="B10" s="579" t="str">
        <f>'[1]PLAN SGC V2'!B61</f>
        <v>5.3</v>
      </c>
      <c r="C10" s="516" t="str">
        <f>'PLAN SGC V2'!C61</f>
        <v>ROLES, RESPONSABILIDADES Y AUTORIDADES EN LA ORGANIZACIÓN</v>
      </c>
      <c r="D10" s="584">
        <f>'PLAN SGC V2'!M61</f>
        <v>0.52</v>
      </c>
      <c r="F10" s="583"/>
    </row>
    <row r="11" spans="2:6" ht="30" customHeight="1" x14ac:dyDescent="0.2">
      <c r="B11" s="579" t="str">
        <f>'[1]PLAN SGC V2'!B77</f>
        <v>6.1</v>
      </c>
      <c r="C11" s="516" t="str">
        <f>'PLAN SGC V2'!C77</f>
        <v>ACCIONES PARA ABORDAR RIESGOS Y OPORTUNIDADES</v>
      </c>
      <c r="D11" s="584">
        <f>'PLAN SGC V2'!M77</f>
        <v>0.54727272727272724</v>
      </c>
      <c r="F11" s="583"/>
    </row>
    <row r="12" spans="2:6" ht="30" customHeight="1" x14ac:dyDescent="0.2">
      <c r="B12" s="579" t="str">
        <f>'[1]PLAN SGC V2'!B82</f>
        <v>6.2</v>
      </c>
      <c r="C12" s="516" t="str">
        <f>'PLAN SGC V2'!C82</f>
        <v>OBJETIVOS DE LA CALIDAD Y PLANIFICACIÓN PARA LOGRARLOS</v>
      </c>
      <c r="D12" s="584">
        <f>'PLAN SGC V2'!M82</f>
        <v>0.66666666666666663</v>
      </c>
      <c r="F12" s="583"/>
    </row>
    <row r="13" spans="2:6" ht="30" customHeight="1" x14ac:dyDescent="0.2">
      <c r="B13" s="579" t="str">
        <f>'[1]PLAN SGC V2'!B85</f>
        <v>6.3</v>
      </c>
      <c r="C13" s="516" t="str">
        <f>'PLAN SGC V2'!C85</f>
        <v>PLANIFICACION DE LOS CAMBIOS</v>
      </c>
      <c r="D13" s="584">
        <f>'PLAN SGC V2'!M85</f>
        <v>0</v>
      </c>
      <c r="F13" s="583"/>
    </row>
    <row r="14" spans="2:6" ht="30" customHeight="1" x14ac:dyDescent="0.2">
      <c r="B14" s="579" t="str">
        <f>'[1]PLAN SGC V2'!B107</f>
        <v>7.1</v>
      </c>
      <c r="C14" s="516" t="str">
        <f>'PLAN SGC V2'!C107</f>
        <v>RECURSOS</v>
      </c>
      <c r="D14" s="584">
        <f>'PLAN SGC V2'!M107</f>
        <v>0.5427777777777778</v>
      </c>
      <c r="F14" s="583"/>
    </row>
    <row r="15" spans="2:6" ht="30" customHeight="1" x14ac:dyDescent="0.2">
      <c r="B15" s="579" t="str">
        <f>'[1]PLAN SGC V2'!B123</f>
        <v>7.2</v>
      </c>
      <c r="C15" s="516" t="str">
        <f>'PLAN SGC V2'!C108</f>
        <v>COMPETENCIA</v>
      </c>
      <c r="D15" s="584">
        <f>'PLAN SGC V2'!M123</f>
        <v>0.63785714285714279</v>
      </c>
      <c r="F15" s="583"/>
    </row>
    <row r="16" spans="2:6" ht="30" customHeight="1" x14ac:dyDescent="0.2">
      <c r="B16" s="579" t="str">
        <f>'[1]PLAN SGC V2'!B131</f>
        <v>7.3</v>
      </c>
      <c r="C16" s="516" t="str">
        <f>'PLAN SGC V2'!C131</f>
        <v>TOMA DE CONCIENCIA</v>
      </c>
      <c r="D16" s="584">
        <f>'PLAN SGC V2'!M131</f>
        <v>0.31666666666666665</v>
      </c>
      <c r="F16" s="583"/>
    </row>
    <row r="17" spans="2:6" ht="30" customHeight="1" x14ac:dyDescent="0.2">
      <c r="B17" s="579" t="str">
        <f>'[1]PLAN SGC V2'!B139</f>
        <v>7.4</v>
      </c>
      <c r="C17" s="516" t="str">
        <f>'PLAN SGC V2'!C139</f>
        <v>COMUNICACIÓN</v>
      </c>
      <c r="D17" s="584">
        <f>'PLAN SGC V2'!M139</f>
        <v>0.54999999999999993</v>
      </c>
      <c r="F17" s="583"/>
    </row>
    <row r="18" spans="2:6" ht="30" customHeight="1" x14ac:dyDescent="0.2">
      <c r="B18" s="579" t="str">
        <f>'[1]PLAN SGC V2'!B155</f>
        <v>8.1</v>
      </c>
      <c r="C18" s="516" t="str">
        <f>'PLAN SGC V2'!C155</f>
        <v>PLANIFICACION Y CONTROL OPERACIONAL</v>
      </c>
      <c r="D18" s="584">
        <f>'PLAN SGC V2'!M155</f>
        <v>0.8</v>
      </c>
      <c r="F18" s="583"/>
    </row>
    <row r="19" spans="2:6" ht="30" customHeight="1" x14ac:dyDescent="0.2">
      <c r="B19" s="579" t="str">
        <f>'[1]PLAN SGC V2'!B175</f>
        <v>8.2</v>
      </c>
      <c r="C19" s="516" t="str">
        <f>'PLAN SGC V2'!C175</f>
        <v>REQUISITOS PARA LOS PRODUCTOS Y SERVICIOS</v>
      </c>
      <c r="D19" s="584">
        <f>'PLAN SGC V2'!M175</f>
        <v>0.96875</v>
      </c>
      <c r="F19" s="583"/>
    </row>
    <row r="20" spans="2:6" ht="30" customHeight="1" x14ac:dyDescent="0.2">
      <c r="B20" s="579" t="str">
        <f>'[1]PLAN SGC V2'!B194</f>
        <v>8.3</v>
      </c>
      <c r="C20" s="516" t="str">
        <f>'PLAN SGC V2'!C194</f>
        <v>DISEÑO Y DESARROLLO DE LOS PRODUCTOS Y SERVICIOS</v>
      </c>
      <c r="D20" s="584">
        <f>'PLAN SGC V2'!M194</f>
        <v>0</v>
      </c>
      <c r="F20" s="583"/>
    </row>
    <row r="21" spans="2:6" ht="30" customHeight="1" x14ac:dyDescent="0.2">
      <c r="B21" s="579" t="str">
        <f>'[1]PLAN SGC V2'!B213</f>
        <v>8.4</v>
      </c>
      <c r="C21" s="516" t="str">
        <f>'PLAN SGC V2'!C213</f>
        <v>CONTROL DE LOS PROCESOS, PRODUCTOS Y SERVICIOS SUMINISTRADOS EXTERNAMENTE</v>
      </c>
      <c r="D21" s="584">
        <f>'PLAN SGC V2'!M213</f>
        <v>0.9642857142857143</v>
      </c>
      <c r="F21" s="583"/>
    </row>
    <row r="22" spans="2:6" ht="30" customHeight="1" x14ac:dyDescent="0.2">
      <c r="B22" s="579" t="str">
        <f>'[1]PLAN SGC V2'!B245</f>
        <v>8.5</v>
      </c>
      <c r="C22" s="516" t="str">
        <f>'PLAN SGC V2'!C245</f>
        <v xml:space="preserve">PRODUCCION Y PROVISION DEL SERVICIO </v>
      </c>
      <c r="D22" s="584">
        <f>'PLAN SGC V2'!M245</f>
        <v>1</v>
      </c>
      <c r="F22" s="583"/>
    </row>
    <row r="23" spans="2:6" ht="30" customHeight="1" x14ac:dyDescent="0.2">
      <c r="B23" s="579" t="str">
        <f>'[1]PLAN SGC V2'!B251</f>
        <v>8.6</v>
      </c>
      <c r="C23" s="516" t="str">
        <f>'PLAN SGC V2'!C251</f>
        <v xml:space="preserve">LIBERACION DE LOS PRODUCTOS Y SERVICIOS </v>
      </c>
      <c r="D23" s="584">
        <f>'PLAN SGC V2'!M251</f>
        <v>1</v>
      </c>
      <c r="F23" s="583"/>
    </row>
    <row r="24" spans="2:6" ht="30" customHeight="1" x14ac:dyDescent="0.2">
      <c r="B24" s="579" t="str">
        <f>'[1]PLAN SGC V2'!B258</f>
        <v>8.7</v>
      </c>
      <c r="C24" s="516" t="str">
        <f>'PLAN SGC V2'!C258</f>
        <v xml:space="preserve">CONTROL DE LAS SALIDAS NO CONFORMES </v>
      </c>
      <c r="D24" s="584">
        <f>'PLAN SGC V2'!M258</f>
        <v>0.7</v>
      </c>
      <c r="F24" s="583"/>
    </row>
    <row r="25" spans="2:6" ht="30" customHeight="1" x14ac:dyDescent="0.2">
      <c r="B25" s="579" t="str">
        <f>'[1]PLAN SGC V2'!B281</f>
        <v>9.1</v>
      </c>
      <c r="C25" s="516" t="str">
        <f>'PLAN SGC V2'!C281</f>
        <v>SEGUIMIENTO, MEDICION, ANALISIS Y EVALUACION</v>
      </c>
      <c r="D25" s="584">
        <f>'PLAN SGC V2'!M281</f>
        <v>0.7382352941176471</v>
      </c>
      <c r="F25" s="583"/>
    </row>
    <row r="26" spans="2:6" ht="30" customHeight="1" x14ac:dyDescent="0.2">
      <c r="B26" s="579" t="str">
        <f>'[1]PLAN SGC V2'!B291</f>
        <v>9.2</v>
      </c>
      <c r="C26" s="516" t="str">
        <f>'PLAN SGC V2'!C291</f>
        <v>AUDITORIA INTERNA</v>
      </c>
      <c r="D26" s="584">
        <f>'PLAN SGC V2'!M291</f>
        <v>6.25E-2</v>
      </c>
      <c r="F26" s="583"/>
    </row>
    <row r="27" spans="2:6" ht="30" customHeight="1" x14ac:dyDescent="0.2">
      <c r="B27" s="579" t="str">
        <f>'[1]PLAN SGC V2'!B307</f>
        <v>9.3</v>
      </c>
      <c r="C27" s="516" t="str">
        <f>'PLAN SGC V2'!C307</f>
        <v xml:space="preserve">REVISION POR LA DIRECCION </v>
      </c>
      <c r="D27" s="584">
        <f>'PLAN SGC V2'!M307</f>
        <v>0.65</v>
      </c>
      <c r="F27" s="583"/>
    </row>
    <row r="28" spans="2:6" ht="30" customHeight="1" x14ac:dyDescent="0.2">
      <c r="B28" s="579" t="str">
        <f>'[1]PLAN SGC V2'!B310</f>
        <v>10.1</v>
      </c>
      <c r="C28" s="516" t="str">
        <f>'PLAN SGC V2'!C310</f>
        <v>GENERALIDADES</v>
      </c>
      <c r="D28" s="584">
        <f>'PLAN SGC V2'!M310</f>
        <v>0.5</v>
      </c>
      <c r="F28" s="583"/>
    </row>
    <row r="29" spans="2:6" ht="30" customHeight="1" x14ac:dyDescent="0.2">
      <c r="B29" s="579" t="str">
        <f>'[1]PLAN SGC V2'!B320</f>
        <v>10.2</v>
      </c>
      <c r="C29" s="516" t="str">
        <f>'PLAN SGC V2'!C320</f>
        <v>NO CONFORMIDAD Y ACCION CORRECTIVA</v>
      </c>
      <c r="D29" s="584">
        <f>'PLAN SGC V2'!M320</f>
        <v>0.51249999999999996</v>
      </c>
      <c r="F29" s="583"/>
    </row>
    <row r="30" spans="2:6" ht="30" customHeight="1" thickBot="1" x14ac:dyDescent="0.25">
      <c r="B30" s="580" t="str">
        <f>'[1]PLAN SGC V2'!B325</f>
        <v>10.3</v>
      </c>
      <c r="C30" s="585" t="str">
        <f>'PLAN SGC V2'!C325</f>
        <v>MEJORA CONTINUA</v>
      </c>
      <c r="D30" s="586">
        <f>'PLAN SGC V2'!M325</f>
        <v>0.66666666666666663</v>
      </c>
      <c r="F30" s="583"/>
    </row>
    <row r="31" spans="2:6" ht="27" customHeight="1" thickBot="1" x14ac:dyDescent="0.25">
      <c r="B31" s="587"/>
      <c r="C31" s="656" t="str">
        <f>'PLAN SGC V2'!C326</f>
        <v xml:space="preserve">PORCENTAJE DE AVANCE </v>
      </c>
      <c r="D31" s="657">
        <f>'PLAN SGC V2'!M326</f>
        <v>0.57609039115084859</v>
      </c>
      <c r="F31" s="583"/>
    </row>
    <row r="32" spans="2:6" x14ac:dyDescent="0.2">
      <c r="C32" s="424"/>
      <c r="D32" s="581"/>
    </row>
    <row r="33" spans="3:4" x14ac:dyDescent="0.2">
      <c r="C33" s="424"/>
      <c r="D33" s="581"/>
    </row>
    <row r="38" spans="3:4" x14ac:dyDescent="0.2">
      <c r="D38" s="572"/>
    </row>
    <row r="39" spans="3:4" x14ac:dyDescent="0.2">
      <c r="D39" s="572"/>
    </row>
    <row r="40" spans="3:4" x14ac:dyDescent="0.2">
      <c r="D40" s="572"/>
    </row>
    <row r="41" spans="3:4" x14ac:dyDescent="0.2">
      <c r="D41" s="572"/>
    </row>
    <row r="42" spans="3:4" x14ac:dyDescent="0.2">
      <c r="D42" s="572"/>
    </row>
    <row r="43" spans="3:4" x14ac:dyDescent="0.2">
      <c r="D43" s="572"/>
    </row>
    <row r="44" spans="3:4" x14ac:dyDescent="0.2">
      <c r="D44" s="572"/>
    </row>
    <row r="45" spans="3:4" x14ac:dyDescent="0.2">
      <c r="D45" s="572"/>
    </row>
    <row r="46" spans="3:4" x14ac:dyDescent="0.2">
      <c r="D46" s="572"/>
    </row>
    <row r="47" spans="3:4" x14ac:dyDescent="0.2">
      <c r="D47" s="572"/>
    </row>
    <row r="48" spans="3:4" x14ac:dyDescent="0.2">
      <c r="D48" s="572"/>
    </row>
    <row r="49" spans="4:4" x14ac:dyDescent="0.2">
      <c r="D49" s="572"/>
    </row>
    <row r="50" spans="4:4" x14ac:dyDescent="0.2">
      <c r="D50" s="572"/>
    </row>
    <row r="51" spans="4:4" x14ac:dyDescent="0.2">
      <c r="D51" s="572"/>
    </row>
    <row r="52" spans="4:4" x14ac:dyDescent="0.2">
      <c r="D52" s="572"/>
    </row>
    <row r="53" spans="4:4" x14ac:dyDescent="0.2">
      <c r="D53" s="572"/>
    </row>
    <row r="54" spans="4:4" x14ac:dyDescent="0.2">
      <c r="D54" s="572"/>
    </row>
    <row r="55" spans="4:4" x14ac:dyDescent="0.2">
      <c r="D55" s="572"/>
    </row>
  </sheetData>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B1:R234"/>
  <sheetViews>
    <sheetView showGridLines="0" zoomScale="80" zoomScaleNormal="80" zoomScalePageLayoutView="25" workbookViewId="0">
      <pane xSplit="1" ySplit="5" topLeftCell="B6" activePane="bottomRight" state="frozen"/>
      <selection activeCell="O9" sqref="O9"/>
      <selection pane="topRight" activeCell="O9" sqref="O9"/>
      <selection pane="bottomLeft" activeCell="O9" sqref="O9"/>
      <selection pane="bottomRight" activeCell="Q7" sqref="Q7"/>
    </sheetView>
  </sheetViews>
  <sheetFormatPr baseColWidth="10" defaultColWidth="24.140625" defaultRowHeight="21.75" customHeight="1" x14ac:dyDescent="0.2"/>
  <cols>
    <col min="1" max="1" width="1.7109375" style="119" customWidth="1"/>
    <col min="2" max="2" width="7.7109375" style="119" customWidth="1"/>
    <col min="3" max="3" width="27.140625" style="88" customWidth="1"/>
    <col min="4" max="4" width="34.7109375" style="119" customWidth="1"/>
    <col min="5" max="5" width="27.140625" style="88" customWidth="1"/>
    <col min="6" max="6" width="34.7109375" style="119" customWidth="1"/>
    <col min="7" max="7" width="23.7109375" style="119" customWidth="1"/>
    <col min="8" max="8" width="24.140625" style="406" customWidth="1"/>
    <col min="9" max="9" width="17.42578125" style="309" customWidth="1"/>
    <col min="10" max="10" width="12.7109375" style="120" customWidth="1"/>
    <col min="11" max="12" width="16.42578125" style="119" customWidth="1"/>
    <col min="13" max="14" width="12.140625" style="119" hidden="1" customWidth="1"/>
    <col min="15" max="16" width="12.140625" style="119" customWidth="1"/>
    <col min="17" max="17" width="26" style="119" customWidth="1"/>
    <col min="18" max="16384" width="24.140625" style="119"/>
  </cols>
  <sheetData>
    <row r="1" spans="2:18" ht="10.5" customHeight="1" thickBot="1" x14ac:dyDescent="0.25"/>
    <row r="2" spans="2:18" s="130" customFormat="1" ht="21.75" customHeight="1" x14ac:dyDescent="0.2">
      <c r="B2" s="312"/>
      <c r="C2" s="841" t="s">
        <v>681</v>
      </c>
      <c r="D2" s="842"/>
      <c r="E2" s="841" t="s">
        <v>675</v>
      </c>
      <c r="F2" s="842"/>
      <c r="G2" s="835" t="s">
        <v>1735</v>
      </c>
      <c r="H2" s="836"/>
      <c r="I2" s="836"/>
      <c r="J2" s="836"/>
      <c r="K2" s="836"/>
      <c r="L2" s="836"/>
      <c r="M2" s="836"/>
      <c r="N2" s="836"/>
      <c r="O2" s="836"/>
      <c r="P2" s="836"/>
      <c r="Q2" s="837"/>
      <c r="R2" s="838" t="s">
        <v>916</v>
      </c>
    </row>
    <row r="3" spans="2:18" s="130" customFormat="1" ht="21.75" customHeight="1" x14ac:dyDescent="0.2">
      <c r="B3" s="770" t="s">
        <v>674</v>
      </c>
      <c r="C3" s="770" t="s">
        <v>240</v>
      </c>
      <c r="D3" s="770" t="s">
        <v>676</v>
      </c>
      <c r="E3" s="770" t="s">
        <v>863</v>
      </c>
      <c r="F3" s="770" t="s">
        <v>676</v>
      </c>
      <c r="G3" s="832" t="s">
        <v>242</v>
      </c>
      <c r="H3" s="832" t="s">
        <v>909</v>
      </c>
      <c r="I3" s="832" t="s">
        <v>1340</v>
      </c>
      <c r="J3" s="832" t="s">
        <v>952</v>
      </c>
      <c r="K3" s="832" t="s">
        <v>1576</v>
      </c>
      <c r="L3" s="832" t="s">
        <v>1578</v>
      </c>
      <c r="M3" s="333">
        <v>2018</v>
      </c>
      <c r="N3" s="333">
        <v>2018</v>
      </c>
      <c r="O3" s="333">
        <v>2019</v>
      </c>
      <c r="P3" s="333" t="s">
        <v>1737</v>
      </c>
      <c r="Q3" s="832" t="s">
        <v>679</v>
      </c>
      <c r="R3" s="839"/>
    </row>
    <row r="4" spans="2:18" s="130" customFormat="1" ht="18" customHeight="1" x14ac:dyDescent="0.2">
      <c r="B4" s="843"/>
      <c r="C4" s="843"/>
      <c r="D4" s="843"/>
      <c r="E4" s="843"/>
      <c r="F4" s="843"/>
      <c r="G4" s="833"/>
      <c r="H4" s="833"/>
      <c r="I4" s="833"/>
      <c r="J4" s="833"/>
      <c r="K4" s="833"/>
      <c r="L4" s="833"/>
      <c r="M4" s="342" t="s">
        <v>1043</v>
      </c>
      <c r="N4" s="342" t="s">
        <v>1736</v>
      </c>
      <c r="O4" s="832" t="s">
        <v>1043</v>
      </c>
      <c r="P4" s="832" t="s">
        <v>1736</v>
      </c>
      <c r="Q4" s="833"/>
      <c r="R4" s="839"/>
    </row>
    <row r="5" spans="2:18" s="131" customFormat="1" ht="15.75" customHeight="1" thickBot="1" x14ac:dyDescent="0.25">
      <c r="B5" s="844"/>
      <c r="C5" s="844"/>
      <c r="D5" s="844"/>
      <c r="E5" s="844"/>
      <c r="F5" s="844"/>
      <c r="G5" s="834"/>
      <c r="H5" s="834"/>
      <c r="I5" s="834"/>
      <c r="J5" s="834"/>
      <c r="K5" s="834"/>
      <c r="L5" s="834"/>
      <c r="M5" s="343"/>
      <c r="N5" s="343"/>
      <c r="O5" s="834"/>
      <c r="P5" s="834"/>
      <c r="Q5" s="834"/>
      <c r="R5" s="840"/>
    </row>
    <row r="6" spans="2:18" s="124" customFormat="1" ht="84.75" customHeight="1" x14ac:dyDescent="0.2">
      <c r="B6" s="356" t="s">
        <v>862</v>
      </c>
      <c r="C6" s="354" t="s">
        <v>416</v>
      </c>
      <c r="D6" s="355" t="s">
        <v>1268</v>
      </c>
      <c r="E6" s="357" t="s">
        <v>416</v>
      </c>
      <c r="F6" s="355"/>
      <c r="G6" s="407" t="s">
        <v>1360</v>
      </c>
      <c r="H6" s="407" t="s">
        <v>1380</v>
      </c>
      <c r="I6" s="358">
        <v>0</v>
      </c>
      <c r="J6" s="359" t="s">
        <v>1500</v>
      </c>
      <c r="K6" s="591" t="s">
        <v>953</v>
      </c>
      <c r="L6" s="360"/>
      <c r="M6" s="361"/>
      <c r="N6" s="361"/>
      <c r="O6" s="362">
        <v>43586</v>
      </c>
      <c r="P6" s="362">
        <v>43646</v>
      </c>
      <c r="Q6" s="363"/>
      <c r="R6" s="364"/>
    </row>
    <row r="7" spans="2:18" s="124" customFormat="1" ht="84.75" customHeight="1" x14ac:dyDescent="0.2">
      <c r="B7" s="127" t="s">
        <v>862</v>
      </c>
      <c r="C7" s="307" t="s">
        <v>416</v>
      </c>
      <c r="D7" s="245" t="s">
        <v>915</v>
      </c>
      <c r="E7" s="310" t="s">
        <v>416</v>
      </c>
      <c r="F7" s="122"/>
      <c r="G7" s="412" t="s">
        <v>1731</v>
      </c>
      <c r="H7" s="336" t="s">
        <v>1619</v>
      </c>
      <c r="I7" s="251">
        <v>0</v>
      </c>
      <c r="J7" s="154" t="s">
        <v>1500</v>
      </c>
      <c r="K7" s="245" t="s">
        <v>953</v>
      </c>
      <c r="L7" s="245"/>
      <c r="M7" s="142"/>
      <c r="N7" s="142"/>
      <c r="O7" s="302">
        <v>43525</v>
      </c>
      <c r="P7" s="302">
        <v>43615</v>
      </c>
      <c r="Q7" s="122"/>
      <c r="R7" s="365"/>
    </row>
    <row r="8" spans="2:18" s="124" customFormat="1" ht="44.25" customHeight="1" x14ac:dyDescent="0.2">
      <c r="B8" s="366" t="s">
        <v>862</v>
      </c>
      <c r="C8" s="313" t="s">
        <v>416</v>
      </c>
      <c r="D8" s="314"/>
      <c r="E8" s="313" t="s">
        <v>416</v>
      </c>
      <c r="F8" s="315"/>
      <c r="G8" s="417"/>
      <c r="H8" s="313"/>
      <c r="I8" s="316">
        <f>AVERAGE(I6:I7)</f>
        <v>0</v>
      </c>
      <c r="J8" s="317"/>
      <c r="K8" s="314"/>
      <c r="L8" s="314"/>
      <c r="M8" s="318"/>
      <c r="N8" s="318"/>
      <c r="O8" s="318"/>
      <c r="P8" s="318"/>
      <c r="Q8" s="315"/>
      <c r="R8" s="367"/>
    </row>
    <row r="9" spans="2:18" s="124" customFormat="1" ht="80.25" customHeight="1" x14ac:dyDescent="0.2">
      <c r="B9" s="127" t="s">
        <v>862</v>
      </c>
      <c r="C9" s="344"/>
      <c r="D9" s="348"/>
      <c r="E9" s="344" t="s">
        <v>383</v>
      </c>
      <c r="F9" s="197" t="s">
        <v>395</v>
      </c>
      <c r="G9" s="350" t="s">
        <v>1215</v>
      </c>
      <c r="H9" s="350" t="s">
        <v>1216</v>
      </c>
      <c r="I9" s="345">
        <v>0</v>
      </c>
      <c r="J9" s="197" t="s">
        <v>1667</v>
      </c>
      <c r="K9" s="197" t="s">
        <v>1014</v>
      </c>
      <c r="L9" s="197"/>
      <c r="M9" s="197"/>
      <c r="N9" s="197"/>
      <c r="O9" s="346"/>
      <c r="P9" s="346"/>
      <c r="Q9" s="383"/>
      <c r="R9" s="347" t="s">
        <v>1499</v>
      </c>
    </row>
    <row r="10" spans="2:18" s="124" customFormat="1" ht="80.25" customHeight="1" x14ac:dyDescent="0.2">
      <c r="B10" s="127" t="s">
        <v>862</v>
      </c>
      <c r="C10" s="351"/>
      <c r="D10" s="394"/>
      <c r="E10" s="344" t="s">
        <v>279</v>
      </c>
      <c r="F10" s="197" t="s">
        <v>339</v>
      </c>
      <c r="G10" s="350" t="s">
        <v>1215</v>
      </c>
      <c r="H10" s="350" t="s">
        <v>1216</v>
      </c>
      <c r="I10" s="345">
        <v>0</v>
      </c>
      <c r="J10" s="197" t="s">
        <v>1667</v>
      </c>
      <c r="K10" s="197" t="s">
        <v>1014</v>
      </c>
      <c r="L10" s="197"/>
      <c r="M10" s="197"/>
      <c r="N10" s="197"/>
      <c r="O10" s="346"/>
      <c r="P10" s="346"/>
      <c r="Q10" s="383"/>
      <c r="R10" s="347" t="s">
        <v>1491</v>
      </c>
    </row>
    <row r="11" spans="2:18" s="124" customFormat="1" ht="80.25" customHeight="1" x14ac:dyDescent="0.2">
      <c r="B11" s="127" t="s">
        <v>862</v>
      </c>
      <c r="C11" s="344"/>
      <c r="D11" s="348"/>
      <c r="E11" s="344" t="s">
        <v>279</v>
      </c>
      <c r="F11" s="197" t="s">
        <v>408</v>
      </c>
      <c r="G11" s="350" t="s">
        <v>1215</v>
      </c>
      <c r="H11" s="350" t="s">
        <v>1216</v>
      </c>
      <c r="I11" s="345">
        <v>0</v>
      </c>
      <c r="J11" s="197" t="s">
        <v>1667</v>
      </c>
      <c r="K11" s="197" t="s">
        <v>1014</v>
      </c>
      <c r="L11" s="197"/>
      <c r="M11" s="197"/>
      <c r="N11" s="197"/>
      <c r="O11" s="346"/>
      <c r="P11" s="346"/>
      <c r="Q11" s="383"/>
      <c r="R11" s="347" t="s">
        <v>1499</v>
      </c>
    </row>
    <row r="12" spans="2:18" s="124" customFormat="1" ht="80.25" customHeight="1" x14ac:dyDescent="0.2">
      <c r="B12" s="127" t="s">
        <v>862</v>
      </c>
      <c r="C12" s="351"/>
      <c r="D12" s="348"/>
      <c r="E12" s="344" t="s">
        <v>279</v>
      </c>
      <c r="F12" s="197" t="s">
        <v>310</v>
      </c>
      <c r="G12" s="350" t="s">
        <v>1215</v>
      </c>
      <c r="H12" s="350" t="s">
        <v>1216</v>
      </c>
      <c r="I12" s="345">
        <v>0</v>
      </c>
      <c r="J12" s="197" t="s">
        <v>1667</v>
      </c>
      <c r="K12" s="197" t="s">
        <v>1014</v>
      </c>
      <c r="L12" s="197"/>
      <c r="M12" s="197"/>
      <c r="N12" s="197"/>
      <c r="O12" s="346"/>
      <c r="P12" s="387">
        <v>43646</v>
      </c>
      <c r="Q12" s="388"/>
      <c r="R12" s="385" t="s">
        <v>1540</v>
      </c>
    </row>
    <row r="13" spans="2:18" s="124" customFormat="1" ht="80.25" customHeight="1" x14ac:dyDescent="0.2">
      <c r="B13" s="127" t="s">
        <v>862</v>
      </c>
      <c r="C13" s="344"/>
      <c r="D13" s="348"/>
      <c r="E13" s="344" t="s">
        <v>279</v>
      </c>
      <c r="F13" s="197" t="s">
        <v>280</v>
      </c>
      <c r="G13" s="350" t="s">
        <v>1193</v>
      </c>
      <c r="H13" s="350" t="s">
        <v>1194</v>
      </c>
      <c r="I13" s="345">
        <v>0</v>
      </c>
      <c r="J13" s="197" t="s">
        <v>1667</v>
      </c>
      <c r="K13" s="197" t="s">
        <v>1014</v>
      </c>
      <c r="L13" s="197"/>
      <c r="M13" s="197"/>
      <c r="N13" s="197"/>
      <c r="O13" s="346"/>
      <c r="P13" s="392">
        <v>43646</v>
      </c>
      <c r="Q13" s="393"/>
      <c r="R13" s="347"/>
    </row>
    <row r="14" spans="2:18" s="124" customFormat="1" ht="80.25" customHeight="1" x14ac:dyDescent="0.2">
      <c r="B14" s="127" t="s">
        <v>862</v>
      </c>
      <c r="C14" s="351"/>
      <c r="D14" s="348"/>
      <c r="E14" s="344" t="s">
        <v>279</v>
      </c>
      <c r="F14" s="197" t="s">
        <v>338</v>
      </c>
      <c r="G14" s="350" t="s">
        <v>1237</v>
      </c>
      <c r="H14" s="350" t="s">
        <v>1238</v>
      </c>
      <c r="I14" s="345">
        <v>0</v>
      </c>
      <c r="J14" s="197" t="s">
        <v>1698</v>
      </c>
      <c r="K14" s="197" t="s">
        <v>1014</v>
      </c>
      <c r="L14" s="197"/>
      <c r="M14" s="197"/>
      <c r="N14" s="197"/>
      <c r="O14" s="346"/>
      <c r="P14" s="346">
        <v>43554</v>
      </c>
      <c r="Q14" s="395"/>
      <c r="R14" s="353"/>
    </row>
    <row r="15" spans="2:18" s="124" customFormat="1" ht="80.25" customHeight="1" x14ac:dyDescent="0.2">
      <c r="B15" s="127" t="s">
        <v>862</v>
      </c>
      <c r="C15" s="351"/>
      <c r="D15" s="348"/>
      <c r="E15" s="344" t="s">
        <v>279</v>
      </c>
      <c r="F15" s="197" t="s">
        <v>328</v>
      </c>
      <c r="G15" s="350" t="s">
        <v>1211</v>
      </c>
      <c r="H15" s="350" t="s">
        <v>1212</v>
      </c>
      <c r="I15" s="345">
        <v>0.8</v>
      </c>
      <c r="J15" s="197" t="s">
        <v>1667</v>
      </c>
      <c r="K15" s="197" t="s">
        <v>1014</v>
      </c>
      <c r="L15" s="197"/>
      <c r="M15" s="197"/>
      <c r="N15" s="197"/>
      <c r="O15" s="346"/>
      <c r="P15" s="387">
        <v>43617</v>
      </c>
      <c r="Q15" s="388"/>
      <c r="R15" s="385" t="s">
        <v>1535</v>
      </c>
    </row>
    <row r="16" spans="2:18" s="124" customFormat="1" ht="80.25" customHeight="1" x14ac:dyDescent="0.2">
      <c r="B16" s="127" t="s">
        <v>862</v>
      </c>
      <c r="C16" s="307"/>
      <c r="D16" s="122"/>
      <c r="E16" s="139" t="s">
        <v>279</v>
      </c>
      <c r="F16" s="245" t="s">
        <v>503</v>
      </c>
      <c r="G16" s="414" t="s">
        <v>1215</v>
      </c>
      <c r="H16" s="340" t="s">
        <v>1323</v>
      </c>
      <c r="I16" s="249">
        <v>0</v>
      </c>
      <c r="J16" s="154" t="s">
        <v>1669</v>
      </c>
      <c r="K16" s="246" t="s">
        <v>1014</v>
      </c>
      <c r="L16" s="246" t="s">
        <v>1033</v>
      </c>
      <c r="M16" s="142">
        <v>43252</v>
      </c>
      <c r="N16" s="142">
        <v>43434</v>
      </c>
      <c r="O16" s="142"/>
      <c r="P16" s="142"/>
      <c r="Q16" s="175" t="s">
        <v>1653</v>
      </c>
      <c r="R16" s="330"/>
    </row>
    <row r="17" spans="2:18" s="124" customFormat="1" ht="63.75" customHeight="1" x14ac:dyDescent="0.2">
      <c r="B17" s="127" t="s">
        <v>862</v>
      </c>
      <c r="C17" s="307"/>
      <c r="D17" s="122"/>
      <c r="E17" s="139" t="s">
        <v>383</v>
      </c>
      <c r="F17" s="122" t="s">
        <v>384</v>
      </c>
      <c r="G17" s="414" t="s">
        <v>1215</v>
      </c>
      <c r="H17" s="340" t="s">
        <v>1323</v>
      </c>
      <c r="I17" s="249">
        <v>0</v>
      </c>
      <c r="J17" s="154" t="s">
        <v>1669</v>
      </c>
      <c r="K17" s="246" t="s">
        <v>1014</v>
      </c>
      <c r="L17" s="246" t="s">
        <v>1033</v>
      </c>
      <c r="M17" s="142">
        <v>43252</v>
      </c>
      <c r="N17" s="142">
        <v>43434</v>
      </c>
      <c r="O17" s="142"/>
      <c r="P17" s="142"/>
      <c r="Q17" s="175" t="s">
        <v>1653</v>
      </c>
      <c r="R17" s="330"/>
    </row>
    <row r="18" spans="2:18" s="124" customFormat="1" ht="101.25" customHeight="1" x14ac:dyDescent="0.2">
      <c r="B18" s="127" t="s">
        <v>862</v>
      </c>
      <c r="C18" s="307" t="s">
        <v>1096</v>
      </c>
      <c r="D18" s="122" t="s">
        <v>1097</v>
      </c>
      <c r="E18" s="139" t="s">
        <v>279</v>
      </c>
      <c r="F18" s="122" t="s">
        <v>501</v>
      </c>
      <c r="G18" s="414" t="s">
        <v>1215</v>
      </c>
      <c r="H18" s="340" t="s">
        <v>1323</v>
      </c>
      <c r="I18" s="249">
        <v>0</v>
      </c>
      <c r="J18" s="154" t="s">
        <v>1669</v>
      </c>
      <c r="K18" s="246" t="s">
        <v>1014</v>
      </c>
      <c r="L18" s="246" t="s">
        <v>1033</v>
      </c>
      <c r="M18" s="142">
        <v>43252</v>
      </c>
      <c r="N18" s="142">
        <v>43434</v>
      </c>
      <c r="O18" s="142"/>
      <c r="P18" s="142"/>
      <c r="Q18" s="175" t="s">
        <v>1652</v>
      </c>
      <c r="R18" s="330"/>
    </row>
    <row r="19" spans="2:18" s="124" customFormat="1" ht="99.75" customHeight="1" x14ac:dyDescent="0.2">
      <c r="B19" s="127" t="s">
        <v>862</v>
      </c>
      <c r="C19" s="307"/>
      <c r="D19" s="122"/>
      <c r="E19" s="139" t="s">
        <v>279</v>
      </c>
      <c r="F19" s="122" t="s">
        <v>502</v>
      </c>
      <c r="G19" s="414" t="s">
        <v>1215</v>
      </c>
      <c r="H19" s="340" t="s">
        <v>1323</v>
      </c>
      <c r="I19" s="249">
        <v>0</v>
      </c>
      <c r="J19" s="154" t="s">
        <v>1669</v>
      </c>
      <c r="K19" s="246" t="s">
        <v>1014</v>
      </c>
      <c r="L19" s="246" t="s">
        <v>1033</v>
      </c>
      <c r="M19" s="142">
        <v>43252</v>
      </c>
      <c r="N19" s="142">
        <v>43434</v>
      </c>
      <c r="O19" s="142"/>
      <c r="P19" s="142"/>
      <c r="Q19" s="175" t="s">
        <v>1653</v>
      </c>
      <c r="R19" s="330"/>
    </row>
    <row r="20" spans="2:18" s="124" customFormat="1" ht="44.25" customHeight="1" x14ac:dyDescent="0.2">
      <c r="B20" s="366"/>
      <c r="C20" s="313" t="s">
        <v>279</v>
      </c>
      <c r="D20" s="314"/>
      <c r="E20" s="313" t="s">
        <v>279</v>
      </c>
      <c r="F20" s="315"/>
      <c r="G20" s="417"/>
      <c r="H20" s="313"/>
      <c r="I20" s="316">
        <f>AVERAGE(I9:I19 )</f>
        <v>7.2727272727272738E-2</v>
      </c>
      <c r="J20" s="317"/>
      <c r="K20" s="314"/>
      <c r="L20" s="314"/>
      <c r="M20" s="318"/>
      <c r="N20" s="318"/>
      <c r="O20" s="318"/>
      <c r="P20" s="318"/>
      <c r="Q20" s="315"/>
      <c r="R20" s="367"/>
    </row>
    <row r="21" spans="2:18" s="124" customFormat="1" ht="51" customHeight="1" x14ac:dyDescent="0.2">
      <c r="B21" s="127" t="s">
        <v>862</v>
      </c>
      <c r="C21" s="307" t="s">
        <v>912</v>
      </c>
      <c r="D21" s="245" t="s">
        <v>506</v>
      </c>
      <c r="E21" s="310" t="s">
        <v>912</v>
      </c>
      <c r="F21" s="122"/>
      <c r="G21" s="413"/>
      <c r="H21" s="336"/>
      <c r="I21" s="251">
        <v>0</v>
      </c>
      <c r="J21" s="154" t="s">
        <v>1732</v>
      </c>
      <c r="K21" s="246" t="s">
        <v>1014</v>
      </c>
      <c r="L21" s="246"/>
      <c r="M21" s="142"/>
      <c r="N21" s="142"/>
      <c r="O21" s="302"/>
      <c r="P21" s="302"/>
      <c r="Q21" s="122"/>
      <c r="R21" s="365"/>
    </row>
    <row r="22" spans="2:18" s="124" customFormat="1" ht="63.75" customHeight="1" x14ac:dyDescent="0.2">
      <c r="B22" s="127" t="s">
        <v>862</v>
      </c>
      <c r="C22" s="307" t="s">
        <v>912</v>
      </c>
      <c r="D22" s="245" t="s">
        <v>507</v>
      </c>
      <c r="E22" s="310" t="s">
        <v>912</v>
      </c>
      <c r="F22" s="137"/>
      <c r="G22" s="418"/>
      <c r="H22" s="332"/>
      <c r="I22" s="251">
        <v>0</v>
      </c>
      <c r="J22" s="154" t="s">
        <v>1732</v>
      </c>
      <c r="K22" s="246" t="s">
        <v>1014</v>
      </c>
      <c r="L22" s="246"/>
      <c r="M22" s="142"/>
      <c r="N22" s="142"/>
      <c r="O22" s="302"/>
      <c r="P22" s="302"/>
      <c r="Q22" s="243"/>
      <c r="R22" s="244"/>
    </row>
    <row r="23" spans="2:18" s="124" customFormat="1" ht="82.5" customHeight="1" x14ac:dyDescent="0.2">
      <c r="B23" s="127" t="s">
        <v>862</v>
      </c>
      <c r="C23" s="307" t="s">
        <v>912</v>
      </c>
      <c r="D23" s="122" t="s">
        <v>911</v>
      </c>
      <c r="E23" s="310" t="s">
        <v>912</v>
      </c>
      <c r="F23" s="122"/>
      <c r="G23" s="412" t="s">
        <v>1654</v>
      </c>
      <c r="H23" s="336" t="s">
        <v>1325</v>
      </c>
      <c r="I23" s="251">
        <v>0</v>
      </c>
      <c r="J23" s="337" t="s">
        <v>1680</v>
      </c>
      <c r="K23" s="246" t="s">
        <v>1014</v>
      </c>
      <c r="L23" s="246"/>
      <c r="M23" s="169">
        <v>43344</v>
      </c>
      <c r="N23" s="142">
        <v>43403</v>
      </c>
      <c r="O23" s="308"/>
      <c r="P23" s="308"/>
      <c r="Q23" s="122"/>
      <c r="R23" s="365"/>
    </row>
    <row r="24" spans="2:18" s="124" customFormat="1" ht="44.25" customHeight="1" x14ac:dyDescent="0.2">
      <c r="B24" s="366"/>
      <c r="C24" s="313" t="s">
        <v>912</v>
      </c>
      <c r="D24" s="314"/>
      <c r="E24" s="313" t="s">
        <v>912</v>
      </c>
      <c r="F24" s="315"/>
      <c r="G24" s="417"/>
      <c r="H24" s="313"/>
      <c r="I24" s="316">
        <f>AVERAGE(I21:I23)</f>
        <v>0</v>
      </c>
      <c r="J24" s="317"/>
      <c r="K24" s="314"/>
      <c r="L24" s="314"/>
      <c r="M24" s="318"/>
      <c r="N24" s="318"/>
      <c r="O24" s="318"/>
      <c r="P24" s="318"/>
      <c r="Q24" s="315"/>
      <c r="R24" s="367"/>
    </row>
    <row r="25" spans="2:18" s="124" customFormat="1" ht="77.25" customHeight="1" x14ac:dyDescent="0.2">
      <c r="B25" s="127" t="s">
        <v>862</v>
      </c>
      <c r="C25" s="307" t="s">
        <v>969</v>
      </c>
      <c r="D25" s="122" t="s">
        <v>508</v>
      </c>
      <c r="E25" s="310" t="s">
        <v>969</v>
      </c>
      <c r="F25" s="122"/>
      <c r="G25" s="412" t="s">
        <v>1326</v>
      </c>
      <c r="H25" s="336" t="s">
        <v>1327</v>
      </c>
      <c r="I25" s="252">
        <v>1</v>
      </c>
      <c r="J25" s="337" t="s">
        <v>1677</v>
      </c>
      <c r="K25" s="246" t="s">
        <v>1014</v>
      </c>
      <c r="L25" s="246"/>
      <c r="M25" s="301">
        <v>43266</v>
      </c>
      <c r="N25" s="301">
        <v>43465</v>
      </c>
      <c r="O25" s="142"/>
      <c r="P25" s="142"/>
      <c r="Q25" s="245" t="s">
        <v>1656</v>
      </c>
      <c r="R25" s="368" t="s">
        <v>1678</v>
      </c>
    </row>
    <row r="26" spans="2:18" s="124" customFormat="1" ht="108" customHeight="1" x14ac:dyDescent="0.2">
      <c r="B26" s="127" t="s">
        <v>862</v>
      </c>
      <c r="C26" s="307" t="s">
        <v>969</v>
      </c>
      <c r="D26" s="122" t="s">
        <v>509</v>
      </c>
      <c r="E26" s="310" t="s">
        <v>969</v>
      </c>
      <c r="F26" s="122"/>
      <c r="G26" s="412" t="s">
        <v>1326</v>
      </c>
      <c r="H26" s="336" t="s">
        <v>1327</v>
      </c>
      <c r="I26" s="252">
        <v>1</v>
      </c>
      <c r="J26" s="337" t="s">
        <v>1677</v>
      </c>
      <c r="K26" s="246" t="s">
        <v>1014</v>
      </c>
      <c r="L26" s="246"/>
      <c r="M26" s="301">
        <v>43266</v>
      </c>
      <c r="N26" s="301">
        <v>43465</v>
      </c>
      <c r="O26" s="142"/>
      <c r="P26" s="142"/>
      <c r="Q26" s="245" t="s">
        <v>1656</v>
      </c>
      <c r="R26" s="368" t="s">
        <v>1678</v>
      </c>
    </row>
    <row r="27" spans="2:18" s="124" customFormat="1" ht="94.5" customHeight="1" x14ac:dyDescent="0.2">
      <c r="B27" s="127" t="s">
        <v>862</v>
      </c>
      <c r="C27" s="307" t="s">
        <v>969</v>
      </c>
      <c r="D27" s="122" t="s">
        <v>510</v>
      </c>
      <c r="E27" s="310" t="s">
        <v>969</v>
      </c>
      <c r="F27" s="138"/>
      <c r="G27" s="412" t="s">
        <v>1326</v>
      </c>
      <c r="H27" s="336" t="s">
        <v>1327</v>
      </c>
      <c r="I27" s="252">
        <v>1</v>
      </c>
      <c r="J27" s="337" t="s">
        <v>1677</v>
      </c>
      <c r="K27" s="246" t="s">
        <v>1014</v>
      </c>
      <c r="L27" s="246"/>
      <c r="M27" s="301">
        <v>43266</v>
      </c>
      <c r="N27" s="301">
        <v>43465</v>
      </c>
      <c r="O27" s="142"/>
      <c r="P27" s="142"/>
      <c r="Q27" s="245" t="s">
        <v>1656</v>
      </c>
      <c r="R27" s="368" t="s">
        <v>1678</v>
      </c>
    </row>
    <row r="28" spans="2:18" s="124" customFormat="1" ht="98.25" customHeight="1" x14ac:dyDescent="0.2">
      <c r="B28" s="127" t="s">
        <v>862</v>
      </c>
      <c r="C28" s="307" t="s">
        <v>969</v>
      </c>
      <c r="D28" s="122" t="s">
        <v>511</v>
      </c>
      <c r="E28" s="310" t="s">
        <v>969</v>
      </c>
      <c r="F28" s="246"/>
      <c r="G28" s="412" t="s">
        <v>1326</v>
      </c>
      <c r="H28" s="336" t="s">
        <v>1327</v>
      </c>
      <c r="I28" s="252">
        <v>1</v>
      </c>
      <c r="J28" s="337" t="s">
        <v>1677</v>
      </c>
      <c r="K28" s="246" t="s">
        <v>1014</v>
      </c>
      <c r="L28" s="246"/>
      <c r="M28" s="301">
        <v>43266</v>
      </c>
      <c r="N28" s="301">
        <v>43465</v>
      </c>
      <c r="O28" s="142"/>
      <c r="P28" s="142"/>
      <c r="Q28" s="245" t="s">
        <v>1656</v>
      </c>
      <c r="R28" s="368" t="s">
        <v>1678</v>
      </c>
    </row>
    <row r="29" spans="2:18" s="124" customFormat="1" ht="62.25" customHeight="1" x14ac:dyDescent="0.2">
      <c r="B29" s="127" t="s">
        <v>862</v>
      </c>
      <c r="C29" s="139" t="s">
        <v>969</v>
      </c>
      <c r="D29" s="122" t="s">
        <v>512</v>
      </c>
      <c r="E29" s="311" t="s">
        <v>969</v>
      </c>
      <c r="F29" s="122"/>
      <c r="G29" s="412" t="s">
        <v>1326</v>
      </c>
      <c r="H29" s="336" t="s">
        <v>1327</v>
      </c>
      <c r="I29" s="252">
        <v>1</v>
      </c>
      <c r="J29" s="337" t="s">
        <v>1677</v>
      </c>
      <c r="K29" s="246" t="s">
        <v>1014</v>
      </c>
      <c r="L29" s="246"/>
      <c r="M29" s="301">
        <v>43266</v>
      </c>
      <c r="N29" s="301">
        <v>43465</v>
      </c>
      <c r="O29" s="142"/>
      <c r="P29" s="142"/>
      <c r="Q29" s="245" t="s">
        <v>1656</v>
      </c>
      <c r="R29" s="368" t="s">
        <v>1678</v>
      </c>
    </row>
    <row r="30" spans="2:18" s="124" customFormat="1" ht="72" customHeight="1" x14ac:dyDescent="0.2">
      <c r="B30" s="127" t="s">
        <v>862</v>
      </c>
      <c r="C30" s="139" t="s">
        <v>969</v>
      </c>
      <c r="D30" s="122" t="s">
        <v>513</v>
      </c>
      <c r="E30" s="311" t="s">
        <v>969</v>
      </c>
      <c r="F30" s="122"/>
      <c r="G30" s="412" t="s">
        <v>1326</v>
      </c>
      <c r="H30" s="336" t="s">
        <v>1327</v>
      </c>
      <c r="I30" s="252">
        <v>1</v>
      </c>
      <c r="J30" s="337" t="s">
        <v>1677</v>
      </c>
      <c r="K30" s="246" t="s">
        <v>1014</v>
      </c>
      <c r="L30" s="246"/>
      <c r="M30" s="301">
        <v>43266</v>
      </c>
      <c r="N30" s="301">
        <v>43465</v>
      </c>
      <c r="O30" s="142"/>
      <c r="P30" s="142"/>
      <c r="Q30" s="245" t="s">
        <v>1656</v>
      </c>
      <c r="R30" s="368" t="s">
        <v>1678</v>
      </c>
    </row>
    <row r="31" spans="2:18" s="124" customFormat="1" ht="63.75" customHeight="1" x14ac:dyDescent="0.2">
      <c r="B31" s="127" t="s">
        <v>862</v>
      </c>
      <c r="C31" s="139" t="s">
        <v>969</v>
      </c>
      <c r="D31" s="122" t="s">
        <v>514</v>
      </c>
      <c r="E31" s="311" t="s">
        <v>969</v>
      </c>
      <c r="F31" s="122"/>
      <c r="G31" s="412" t="s">
        <v>1326</v>
      </c>
      <c r="H31" s="336" t="s">
        <v>1327</v>
      </c>
      <c r="I31" s="252">
        <v>1</v>
      </c>
      <c r="J31" s="337" t="s">
        <v>1677</v>
      </c>
      <c r="K31" s="246" t="s">
        <v>1014</v>
      </c>
      <c r="L31" s="246"/>
      <c r="M31" s="301">
        <v>43266</v>
      </c>
      <c r="N31" s="301">
        <v>43465</v>
      </c>
      <c r="O31" s="142"/>
      <c r="P31" s="142"/>
      <c r="Q31" s="245" t="s">
        <v>1656</v>
      </c>
      <c r="R31" s="368" t="s">
        <v>1678</v>
      </c>
    </row>
    <row r="32" spans="2:18" s="124" customFormat="1" ht="64.5" customHeight="1" x14ac:dyDescent="0.2">
      <c r="B32" s="127" t="s">
        <v>862</v>
      </c>
      <c r="C32" s="139" t="s">
        <v>969</v>
      </c>
      <c r="D32" s="122" t="s">
        <v>515</v>
      </c>
      <c r="E32" s="311" t="s">
        <v>969</v>
      </c>
      <c r="F32" s="122"/>
      <c r="G32" s="412" t="s">
        <v>1328</v>
      </c>
      <c r="H32" s="336" t="s">
        <v>1329</v>
      </c>
      <c r="I32" s="252">
        <v>0.7</v>
      </c>
      <c r="J32" s="337" t="s">
        <v>1677</v>
      </c>
      <c r="K32" s="246" t="s">
        <v>1014</v>
      </c>
      <c r="L32" s="246"/>
      <c r="M32" s="301">
        <v>43266</v>
      </c>
      <c r="N32" s="301">
        <v>43465</v>
      </c>
      <c r="O32" s="142"/>
      <c r="P32" s="142"/>
      <c r="Q32" s="245" t="s">
        <v>1690</v>
      </c>
      <c r="R32" s="365"/>
    </row>
    <row r="33" spans="2:18" s="124" customFormat="1" ht="51" customHeight="1" x14ac:dyDescent="0.2">
      <c r="B33" s="127" t="s">
        <v>862</v>
      </c>
      <c r="C33" s="139" t="s">
        <v>969</v>
      </c>
      <c r="D33" s="122" t="s">
        <v>516</v>
      </c>
      <c r="E33" s="311" t="s">
        <v>969</v>
      </c>
      <c r="F33" s="122"/>
      <c r="G33" s="412" t="s">
        <v>1328</v>
      </c>
      <c r="H33" s="336" t="s">
        <v>1329</v>
      </c>
      <c r="I33" s="252">
        <v>0.7</v>
      </c>
      <c r="J33" s="337" t="s">
        <v>1677</v>
      </c>
      <c r="K33" s="246" t="s">
        <v>1014</v>
      </c>
      <c r="L33" s="246"/>
      <c r="M33" s="301">
        <v>43266</v>
      </c>
      <c r="N33" s="301">
        <v>43465</v>
      </c>
      <c r="O33" s="142"/>
      <c r="P33" s="142"/>
      <c r="Q33" s="245" t="s">
        <v>1690</v>
      </c>
      <c r="R33" s="365"/>
    </row>
    <row r="34" spans="2:18" s="124" customFormat="1" ht="100.5" customHeight="1" x14ac:dyDescent="0.2">
      <c r="B34" s="127" t="s">
        <v>862</v>
      </c>
      <c r="C34" s="139" t="s">
        <v>969</v>
      </c>
      <c r="D34" s="122" t="s">
        <v>517</v>
      </c>
      <c r="E34" s="311" t="s">
        <v>969</v>
      </c>
      <c r="F34" s="137"/>
      <c r="G34" s="412" t="s">
        <v>1328</v>
      </c>
      <c r="H34" s="336" t="s">
        <v>1329</v>
      </c>
      <c r="I34" s="252">
        <v>0.7</v>
      </c>
      <c r="J34" s="337" t="s">
        <v>1677</v>
      </c>
      <c r="K34" s="246" t="s">
        <v>1014</v>
      </c>
      <c r="L34" s="246"/>
      <c r="M34" s="301">
        <v>43266</v>
      </c>
      <c r="N34" s="301">
        <v>43465</v>
      </c>
      <c r="O34" s="142"/>
      <c r="P34" s="142"/>
      <c r="Q34" s="245" t="s">
        <v>1690</v>
      </c>
      <c r="R34" s="244"/>
    </row>
    <row r="35" spans="2:18" s="124" customFormat="1" ht="44.25" customHeight="1" x14ac:dyDescent="0.2">
      <c r="B35" s="366"/>
      <c r="C35" s="313" t="s">
        <v>969</v>
      </c>
      <c r="D35" s="314"/>
      <c r="E35" s="313" t="s">
        <v>969</v>
      </c>
      <c r="F35" s="315"/>
      <c r="G35" s="417"/>
      <c r="H35" s="313"/>
      <c r="I35" s="316">
        <f>AVERAGE(I25:I34)</f>
        <v>0.90999999999999992</v>
      </c>
      <c r="J35" s="317"/>
      <c r="K35" s="314"/>
      <c r="L35" s="314"/>
      <c r="M35" s="318"/>
      <c r="N35" s="318"/>
      <c r="O35" s="318"/>
      <c r="P35" s="318"/>
      <c r="Q35" s="315"/>
      <c r="R35" s="367"/>
    </row>
    <row r="36" spans="2:18" s="124" customFormat="1" ht="131.25" customHeight="1" x14ac:dyDescent="0.2">
      <c r="B36" s="127" t="s">
        <v>862</v>
      </c>
      <c r="C36" s="351"/>
      <c r="D36" s="348"/>
      <c r="E36" s="349" t="s">
        <v>274</v>
      </c>
      <c r="F36" s="197" t="s">
        <v>331</v>
      </c>
      <c r="G36" s="419" t="s">
        <v>1215</v>
      </c>
      <c r="H36" s="350" t="s">
        <v>1216</v>
      </c>
      <c r="I36" s="345">
        <v>0</v>
      </c>
      <c r="J36" s="197" t="s">
        <v>1702</v>
      </c>
      <c r="K36" s="197" t="s">
        <v>1014</v>
      </c>
      <c r="L36" s="197"/>
      <c r="M36" s="197"/>
      <c r="N36" s="197"/>
      <c r="O36" s="346"/>
      <c r="P36" s="346"/>
      <c r="Q36" s="346"/>
      <c r="R36" s="385" t="s">
        <v>1540</v>
      </c>
    </row>
    <row r="37" spans="2:18" s="124" customFormat="1" ht="131.25" customHeight="1" x14ac:dyDescent="0.2">
      <c r="B37" s="127" t="s">
        <v>862</v>
      </c>
      <c r="C37" s="139"/>
      <c r="D37" s="136"/>
      <c r="E37" s="397" t="s">
        <v>274</v>
      </c>
      <c r="F37" s="245" t="s">
        <v>454</v>
      </c>
      <c r="G37" s="413" t="s">
        <v>1215</v>
      </c>
      <c r="H37" s="334" t="s">
        <v>1216</v>
      </c>
      <c r="I37" s="194">
        <v>0</v>
      </c>
      <c r="J37" s="338" t="s">
        <v>1667</v>
      </c>
      <c r="K37" s="246" t="s">
        <v>1014</v>
      </c>
      <c r="L37" s="246"/>
      <c r="M37" s="157">
        <v>43252</v>
      </c>
      <c r="N37" s="157">
        <v>43434</v>
      </c>
      <c r="O37" s="142"/>
      <c r="P37" s="142"/>
      <c r="Q37" s="175" t="s">
        <v>1539</v>
      </c>
      <c r="R37" s="330" t="s">
        <v>1640</v>
      </c>
    </row>
    <row r="38" spans="2:18" s="124" customFormat="1" ht="131.25" customHeight="1" x14ac:dyDescent="0.2">
      <c r="B38" s="127" t="s">
        <v>862</v>
      </c>
      <c r="C38" s="351"/>
      <c r="D38" s="348"/>
      <c r="E38" s="349" t="s">
        <v>274</v>
      </c>
      <c r="F38" s="197" t="s">
        <v>977</v>
      </c>
      <c r="G38" s="419" t="s">
        <v>1215</v>
      </c>
      <c r="H38" s="350" t="s">
        <v>1216</v>
      </c>
      <c r="I38" s="345">
        <v>0</v>
      </c>
      <c r="J38" s="197" t="s">
        <v>1702</v>
      </c>
      <c r="K38" s="197" t="s">
        <v>1014</v>
      </c>
      <c r="L38" s="197"/>
      <c r="M38" s="197"/>
      <c r="N38" s="197"/>
      <c r="O38" s="346"/>
      <c r="P38" s="346"/>
      <c r="Q38" s="346"/>
      <c r="R38" s="347" t="s">
        <v>1491</v>
      </c>
    </row>
    <row r="39" spans="2:18" s="124" customFormat="1" ht="131.25" customHeight="1" x14ac:dyDescent="0.2">
      <c r="B39" s="127" t="s">
        <v>862</v>
      </c>
      <c r="C39" s="139"/>
      <c r="D39" s="122"/>
      <c r="E39" s="397" t="s">
        <v>274</v>
      </c>
      <c r="F39" s="245" t="s">
        <v>1098</v>
      </c>
      <c r="G39" s="413" t="s">
        <v>1215</v>
      </c>
      <c r="H39" s="334" t="s">
        <v>1216</v>
      </c>
      <c r="I39" s="194">
        <v>0</v>
      </c>
      <c r="J39" s="338" t="s">
        <v>1667</v>
      </c>
      <c r="K39" s="176" t="s">
        <v>1014</v>
      </c>
      <c r="L39" s="246"/>
      <c r="M39" s="157">
        <v>43252</v>
      </c>
      <c r="N39" s="157">
        <v>43434</v>
      </c>
      <c r="O39" s="142"/>
      <c r="P39" s="142"/>
      <c r="Q39" s="175" t="s">
        <v>1539</v>
      </c>
      <c r="R39" s="330" t="s">
        <v>1640</v>
      </c>
    </row>
    <row r="40" spans="2:18" s="124" customFormat="1" ht="131.25" customHeight="1" x14ac:dyDescent="0.2">
      <c r="B40" s="127" t="s">
        <v>862</v>
      </c>
      <c r="C40" s="351"/>
      <c r="D40" s="352"/>
      <c r="E40" s="349" t="s">
        <v>274</v>
      </c>
      <c r="F40" s="350" t="s">
        <v>409</v>
      </c>
      <c r="G40" s="350" t="s">
        <v>1592</v>
      </c>
      <c r="H40" s="350" t="s">
        <v>1386</v>
      </c>
      <c r="I40" s="345">
        <v>0.5</v>
      </c>
      <c r="J40" s="197" t="s">
        <v>1661</v>
      </c>
      <c r="K40" s="245" t="s">
        <v>953</v>
      </c>
      <c r="L40" s="197" t="s">
        <v>1585</v>
      </c>
      <c r="M40" s="197"/>
      <c r="N40" s="197"/>
      <c r="O40" s="346">
        <v>43466</v>
      </c>
      <c r="P40" s="346">
        <v>43676</v>
      </c>
      <c r="Q40" s="346"/>
      <c r="R40" s="347" t="s">
        <v>1424</v>
      </c>
    </row>
    <row r="41" spans="2:18" s="124" customFormat="1" ht="131.25" customHeight="1" x14ac:dyDescent="0.2">
      <c r="B41" s="127" t="s">
        <v>862</v>
      </c>
      <c r="C41" s="139"/>
      <c r="D41" s="122"/>
      <c r="E41" s="339" t="s">
        <v>274</v>
      </c>
      <c r="F41" s="122" t="s">
        <v>275</v>
      </c>
      <c r="G41" s="413" t="s">
        <v>1199</v>
      </c>
      <c r="H41" s="334" t="s">
        <v>1200</v>
      </c>
      <c r="I41" s="251">
        <v>0</v>
      </c>
      <c r="J41" s="338" t="s">
        <v>1667</v>
      </c>
      <c r="K41" s="176" t="s">
        <v>1014</v>
      </c>
      <c r="L41" s="246"/>
      <c r="M41" s="157">
        <v>43344</v>
      </c>
      <c r="N41" s="157"/>
      <c r="O41" s="157"/>
      <c r="P41" s="157">
        <v>43646</v>
      </c>
      <c r="Q41" s="175" t="s">
        <v>1524</v>
      </c>
      <c r="R41" s="369"/>
    </row>
    <row r="42" spans="2:18" s="124" customFormat="1" ht="131.25" customHeight="1" x14ac:dyDescent="0.2">
      <c r="B42" s="127" t="s">
        <v>862</v>
      </c>
      <c r="C42" s="344"/>
      <c r="D42" s="348"/>
      <c r="E42" s="349" t="s">
        <v>274</v>
      </c>
      <c r="F42" s="197" t="s">
        <v>400</v>
      </c>
      <c r="G42" s="350" t="s">
        <v>1749</v>
      </c>
      <c r="H42" s="350" t="s">
        <v>1130</v>
      </c>
      <c r="I42" s="345">
        <v>0.5</v>
      </c>
      <c r="J42" s="197" t="s">
        <v>1692</v>
      </c>
      <c r="K42" s="245" t="s">
        <v>953</v>
      </c>
      <c r="L42" s="197" t="s">
        <v>1033</v>
      </c>
      <c r="M42" s="197"/>
      <c r="N42" s="197"/>
      <c r="O42" s="346">
        <v>43556</v>
      </c>
      <c r="P42" s="346">
        <v>43585</v>
      </c>
      <c r="Q42" s="346"/>
      <c r="R42" s="347"/>
    </row>
    <row r="43" spans="2:18" s="124" customFormat="1" ht="131.25" customHeight="1" x14ac:dyDescent="0.2">
      <c r="B43" s="127" t="s">
        <v>862</v>
      </c>
      <c r="C43" s="344"/>
      <c r="D43" s="348"/>
      <c r="E43" s="349" t="s">
        <v>274</v>
      </c>
      <c r="F43" s="197" t="s">
        <v>292</v>
      </c>
      <c r="G43" s="350" t="s">
        <v>1307</v>
      </c>
      <c r="H43" s="350" t="s">
        <v>1197</v>
      </c>
      <c r="I43" s="345">
        <v>0</v>
      </c>
      <c r="J43" s="197" t="s">
        <v>1681</v>
      </c>
      <c r="K43" s="592" t="s">
        <v>1014</v>
      </c>
      <c r="L43" s="197"/>
      <c r="M43" s="197"/>
      <c r="N43" s="197"/>
      <c r="O43" s="346"/>
      <c r="P43" s="346">
        <v>43496</v>
      </c>
      <c r="Q43" s="346"/>
      <c r="R43" s="347"/>
    </row>
    <row r="44" spans="2:18" s="124" customFormat="1" ht="131.25" customHeight="1" x14ac:dyDescent="0.2">
      <c r="B44" s="127" t="s">
        <v>862</v>
      </c>
      <c r="C44" s="344"/>
      <c r="D44" s="348"/>
      <c r="E44" s="349" t="s">
        <v>274</v>
      </c>
      <c r="F44" s="197" t="s">
        <v>284</v>
      </c>
      <c r="G44" s="350" t="s">
        <v>1027</v>
      </c>
      <c r="H44" s="350" t="s">
        <v>1028</v>
      </c>
      <c r="I44" s="345">
        <v>0.5</v>
      </c>
      <c r="J44" s="197" t="s">
        <v>1661</v>
      </c>
      <c r="K44" s="245" t="s">
        <v>953</v>
      </c>
      <c r="L44" s="197" t="s">
        <v>1033</v>
      </c>
      <c r="M44" s="197"/>
      <c r="N44" s="197"/>
      <c r="O44" s="346"/>
      <c r="P44" s="346">
        <v>43738</v>
      </c>
      <c r="Q44" s="346"/>
      <c r="R44" s="347" t="s">
        <v>1358</v>
      </c>
    </row>
    <row r="45" spans="2:18" s="124" customFormat="1" ht="63.75" x14ac:dyDescent="0.2">
      <c r="B45" s="127" t="s">
        <v>862</v>
      </c>
      <c r="C45" s="344"/>
      <c r="D45" s="348"/>
      <c r="E45" s="349" t="s">
        <v>274</v>
      </c>
      <c r="F45" s="350" t="s">
        <v>289</v>
      </c>
      <c r="G45" s="350" t="s">
        <v>1029</v>
      </c>
      <c r="H45" s="350" t="s">
        <v>1028</v>
      </c>
      <c r="I45" s="345">
        <v>0.5</v>
      </c>
      <c r="J45" s="197" t="s">
        <v>1661</v>
      </c>
      <c r="K45" s="245" t="s">
        <v>953</v>
      </c>
      <c r="L45" s="197" t="s">
        <v>1033</v>
      </c>
      <c r="M45" s="197"/>
      <c r="N45" s="197"/>
      <c r="O45" s="346"/>
      <c r="P45" s="346">
        <v>43738</v>
      </c>
      <c r="Q45" s="383"/>
      <c r="R45" s="347" t="s">
        <v>1359</v>
      </c>
    </row>
    <row r="46" spans="2:18" s="124" customFormat="1" ht="76.5" x14ac:dyDescent="0.2">
      <c r="B46" s="127" t="s">
        <v>862</v>
      </c>
      <c r="C46" s="344"/>
      <c r="D46" s="348"/>
      <c r="E46" s="349" t="s">
        <v>274</v>
      </c>
      <c r="F46" s="197" t="s">
        <v>278</v>
      </c>
      <c r="G46" s="350" t="s">
        <v>1105</v>
      </c>
      <c r="H46" s="350" t="s">
        <v>1356</v>
      </c>
      <c r="I46" s="345">
        <v>1</v>
      </c>
      <c r="J46" s="197" t="s">
        <v>641</v>
      </c>
      <c r="K46" s="245" t="s">
        <v>953</v>
      </c>
      <c r="L46" s="197"/>
      <c r="M46" s="197"/>
      <c r="N46" s="197"/>
      <c r="O46" s="346"/>
      <c r="P46" s="346">
        <v>43524</v>
      </c>
      <c r="Q46" s="383"/>
      <c r="R46" s="347" t="s">
        <v>1709</v>
      </c>
    </row>
    <row r="47" spans="2:18" s="124" customFormat="1" ht="89.25" customHeight="1" x14ac:dyDescent="0.2">
      <c r="B47" s="127" t="s">
        <v>862</v>
      </c>
      <c r="C47" s="344"/>
      <c r="D47" s="348"/>
      <c r="E47" s="349" t="s">
        <v>274</v>
      </c>
      <c r="F47" s="197" t="s">
        <v>283</v>
      </c>
      <c r="G47" s="350" t="s">
        <v>886</v>
      </c>
      <c r="H47" s="350" t="s">
        <v>1026</v>
      </c>
      <c r="I47" s="345">
        <v>0.7</v>
      </c>
      <c r="J47" s="197" t="s">
        <v>1500</v>
      </c>
      <c r="K47" s="245" t="s">
        <v>953</v>
      </c>
      <c r="L47" s="197" t="s">
        <v>1011</v>
      </c>
      <c r="M47" s="197"/>
      <c r="N47" s="197"/>
      <c r="O47" s="346"/>
      <c r="P47" s="346">
        <v>43524</v>
      </c>
      <c r="Q47" s="383"/>
      <c r="R47" s="347" t="s">
        <v>1580</v>
      </c>
    </row>
    <row r="48" spans="2:18" s="124" customFormat="1" ht="76.5" customHeight="1" x14ac:dyDescent="0.2">
      <c r="B48" s="127" t="s">
        <v>862</v>
      </c>
      <c r="C48" s="344"/>
      <c r="D48" s="348"/>
      <c r="E48" s="349" t="s">
        <v>274</v>
      </c>
      <c r="F48" s="197" t="s">
        <v>285</v>
      </c>
      <c r="G48" s="350" t="s">
        <v>887</v>
      </c>
      <c r="H48" s="350" t="s">
        <v>1026</v>
      </c>
      <c r="I48" s="345">
        <v>0.7</v>
      </c>
      <c r="J48" s="197" t="s">
        <v>1661</v>
      </c>
      <c r="K48" s="245" t="s">
        <v>953</v>
      </c>
      <c r="L48" s="197" t="s">
        <v>1011</v>
      </c>
      <c r="M48" s="197"/>
      <c r="N48" s="197"/>
      <c r="O48" s="346"/>
      <c r="P48" s="346">
        <v>43524</v>
      </c>
      <c r="Q48" s="383"/>
      <c r="R48" s="347"/>
    </row>
    <row r="49" spans="2:18" s="124" customFormat="1" ht="108" customHeight="1" x14ac:dyDescent="0.2">
      <c r="B49" s="127" t="s">
        <v>862</v>
      </c>
      <c r="C49" s="139"/>
      <c r="D49" s="136"/>
      <c r="E49" s="397" t="s">
        <v>274</v>
      </c>
      <c r="F49" s="245" t="s">
        <v>456</v>
      </c>
      <c r="G49" s="414" t="s">
        <v>1245</v>
      </c>
      <c r="H49" s="340" t="s">
        <v>1246</v>
      </c>
      <c r="I49" s="249">
        <v>0.75</v>
      </c>
      <c r="J49" s="337" t="s">
        <v>1681</v>
      </c>
      <c r="K49" s="246" t="s">
        <v>1014</v>
      </c>
      <c r="L49" s="246"/>
      <c r="M49" s="142">
        <v>43327</v>
      </c>
      <c r="N49" s="142">
        <v>43434</v>
      </c>
      <c r="O49" s="142"/>
      <c r="P49" s="142"/>
      <c r="Q49" s="381" t="s">
        <v>1435</v>
      </c>
      <c r="R49" s="330" t="s">
        <v>1685</v>
      </c>
    </row>
    <row r="50" spans="2:18" s="124" customFormat="1" ht="131.25" customHeight="1" x14ac:dyDescent="0.2">
      <c r="B50" s="127" t="s">
        <v>862</v>
      </c>
      <c r="C50" s="139"/>
      <c r="D50" s="122"/>
      <c r="E50" s="397" t="s">
        <v>274</v>
      </c>
      <c r="F50" s="245" t="s">
        <v>455</v>
      </c>
      <c r="G50" s="414" t="s">
        <v>1245</v>
      </c>
      <c r="H50" s="340" t="s">
        <v>1246</v>
      </c>
      <c r="I50" s="249">
        <v>0.75</v>
      </c>
      <c r="J50" s="337" t="s">
        <v>1681</v>
      </c>
      <c r="K50" s="246" t="s">
        <v>1014</v>
      </c>
      <c r="L50" s="246"/>
      <c r="M50" s="142">
        <v>43327</v>
      </c>
      <c r="N50" s="142">
        <v>43434</v>
      </c>
      <c r="O50" s="142"/>
      <c r="P50" s="142"/>
      <c r="Q50" s="381" t="s">
        <v>1684</v>
      </c>
      <c r="R50" s="330" t="s">
        <v>1685</v>
      </c>
    </row>
    <row r="51" spans="2:18" s="124" customFormat="1" ht="131.25" customHeight="1" x14ac:dyDescent="0.2">
      <c r="B51" s="127" t="s">
        <v>862</v>
      </c>
      <c r="C51" s="351"/>
      <c r="D51" s="348"/>
      <c r="E51" s="349" t="s">
        <v>274</v>
      </c>
      <c r="F51" s="197" t="s">
        <v>344</v>
      </c>
      <c r="G51" s="419" t="s">
        <v>1245</v>
      </c>
      <c r="H51" s="350" t="s">
        <v>1456</v>
      </c>
      <c r="I51" s="345">
        <v>0.5</v>
      </c>
      <c r="J51" s="197" t="s">
        <v>1505</v>
      </c>
      <c r="K51" s="592" t="s">
        <v>1014</v>
      </c>
      <c r="L51" s="197" t="s">
        <v>953</v>
      </c>
      <c r="M51" s="197"/>
      <c r="N51" s="197"/>
      <c r="O51" s="346"/>
      <c r="P51" s="346">
        <v>43496</v>
      </c>
      <c r="Q51" s="383"/>
      <c r="R51" s="347"/>
    </row>
    <row r="52" spans="2:18" s="124" customFormat="1" ht="131.25" customHeight="1" x14ac:dyDescent="0.2">
      <c r="B52" s="127" t="s">
        <v>862</v>
      </c>
      <c r="C52" s="344"/>
      <c r="D52" s="348"/>
      <c r="E52" s="349" t="s">
        <v>260</v>
      </c>
      <c r="F52" s="197" t="s">
        <v>261</v>
      </c>
      <c r="G52" s="350" t="s">
        <v>881</v>
      </c>
      <c r="H52" s="408" t="s">
        <v>1628</v>
      </c>
      <c r="I52" s="345">
        <v>0.42</v>
      </c>
      <c r="J52" s="197" t="s">
        <v>641</v>
      </c>
      <c r="K52" s="245" t="s">
        <v>953</v>
      </c>
      <c r="L52" s="197" t="s">
        <v>1011</v>
      </c>
      <c r="M52" s="197"/>
      <c r="N52" s="197"/>
      <c r="O52" s="456">
        <v>43525</v>
      </c>
      <c r="P52" s="456">
        <v>43585</v>
      </c>
      <c r="Q52" s="383"/>
      <c r="R52" s="347"/>
    </row>
    <row r="53" spans="2:18" s="124" customFormat="1" ht="131.25" customHeight="1" x14ac:dyDescent="0.2">
      <c r="B53" s="127" t="s">
        <v>862</v>
      </c>
      <c r="C53" s="344"/>
      <c r="D53" s="348"/>
      <c r="E53" s="349" t="s">
        <v>274</v>
      </c>
      <c r="F53" s="197" t="s">
        <v>277</v>
      </c>
      <c r="G53" s="350" t="s">
        <v>1193</v>
      </c>
      <c r="H53" s="350" t="s">
        <v>1346</v>
      </c>
      <c r="I53" s="345">
        <v>0</v>
      </c>
      <c r="J53" s="197" t="s">
        <v>1707</v>
      </c>
      <c r="K53" s="197" t="s">
        <v>1014</v>
      </c>
      <c r="L53" s="197" t="s">
        <v>1033</v>
      </c>
      <c r="M53" s="197"/>
      <c r="N53" s="197"/>
      <c r="O53" s="346">
        <v>43466</v>
      </c>
      <c r="P53" s="346">
        <v>43646</v>
      </c>
      <c r="Q53" s="383"/>
      <c r="R53" s="347" t="s">
        <v>1475</v>
      </c>
    </row>
    <row r="54" spans="2:18" s="124" customFormat="1" ht="131.25" customHeight="1" x14ac:dyDescent="0.2">
      <c r="B54" s="127" t="s">
        <v>862</v>
      </c>
      <c r="C54" s="139"/>
      <c r="D54" s="136"/>
      <c r="E54" s="397" t="s">
        <v>274</v>
      </c>
      <c r="F54" s="245" t="s">
        <v>377</v>
      </c>
      <c r="G54" s="414"/>
      <c r="H54" s="340" t="s">
        <v>1813</v>
      </c>
      <c r="I54" s="251">
        <v>0</v>
      </c>
      <c r="J54" s="337" t="s">
        <v>1665</v>
      </c>
      <c r="K54" s="243" t="s">
        <v>1033</v>
      </c>
      <c r="L54" s="246"/>
      <c r="M54" s="142"/>
      <c r="N54" s="142"/>
      <c r="O54" s="302"/>
      <c r="P54" s="302"/>
      <c r="Q54" s="382"/>
      <c r="R54" s="365"/>
    </row>
    <row r="55" spans="2:18" s="124" customFormat="1" ht="130.5" customHeight="1" x14ac:dyDescent="0.2">
      <c r="B55" s="127" t="s">
        <v>862</v>
      </c>
      <c r="C55" s="139"/>
      <c r="D55" s="136"/>
      <c r="E55" s="397" t="s">
        <v>274</v>
      </c>
      <c r="F55" s="334" t="s">
        <v>345</v>
      </c>
      <c r="G55" s="414"/>
      <c r="H55" s="416" t="s">
        <v>1813</v>
      </c>
      <c r="I55" s="251">
        <v>0</v>
      </c>
      <c r="J55" s="337" t="s">
        <v>1665</v>
      </c>
      <c r="K55" s="243" t="s">
        <v>1033</v>
      </c>
      <c r="L55" s="246"/>
      <c r="M55" s="142"/>
      <c r="N55" s="142"/>
      <c r="O55" s="302"/>
      <c r="P55" s="302"/>
      <c r="Q55" s="382"/>
      <c r="R55" s="365"/>
    </row>
    <row r="56" spans="2:18" s="124" customFormat="1" ht="98.25" customHeight="1" x14ac:dyDescent="0.2">
      <c r="B56" s="127" t="s">
        <v>862</v>
      </c>
      <c r="C56" s="139"/>
      <c r="D56" s="122"/>
      <c r="E56" s="397" t="s">
        <v>274</v>
      </c>
      <c r="F56" s="122" t="s">
        <v>453</v>
      </c>
      <c r="G56" s="420"/>
      <c r="H56" s="340"/>
      <c r="I56" s="251">
        <v>0</v>
      </c>
      <c r="J56" s="154" t="s">
        <v>1667</v>
      </c>
      <c r="K56" s="243" t="s">
        <v>1014</v>
      </c>
      <c r="L56" s="243"/>
      <c r="M56" s="142"/>
      <c r="N56" s="142"/>
      <c r="O56" s="302"/>
      <c r="P56" s="302"/>
      <c r="Q56" s="382"/>
      <c r="R56" s="365"/>
    </row>
    <row r="57" spans="2:18" s="124" customFormat="1" ht="98.25" customHeight="1" x14ac:dyDescent="0.2">
      <c r="B57" s="127" t="s">
        <v>862</v>
      </c>
      <c r="C57" s="139"/>
      <c r="D57" s="136"/>
      <c r="E57" s="339" t="s">
        <v>274</v>
      </c>
      <c r="F57" s="334" t="s">
        <v>387</v>
      </c>
      <c r="G57" s="414"/>
      <c r="H57" s="416" t="s">
        <v>1813</v>
      </c>
      <c r="I57" s="251">
        <v>0</v>
      </c>
      <c r="J57" s="337" t="s">
        <v>1665</v>
      </c>
      <c r="K57" s="243" t="s">
        <v>1033</v>
      </c>
      <c r="L57" s="246"/>
      <c r="M57" s="142"/>
      <c r="N57" s="142"/>
      <c r="O57" s="302"/>
      <c r="P57" s="302"/>
      <c r="Q57" s="398"/>
      <c r="R57" s="399"/>
    </row>
    <row r="58" spans="2:18" s="124" customFormat="1" ht="88.5" customHeight="1" x14ac:dyDescent="0.2">
      <c r="B58" s="127" t="s">
        <v>862</v>
      </c>
      <c r="C58" s="351" t="s">
        <v>299</v>
      </c>
      <c r="D58" s="352" t="s">
        <v>385</v>
      </c>
      <c r="E58" s="349" t="s">
        <v>274</v>
      </c>
      <c r="F58" s="350" t="s">
        <v>386</v>
      </c>
      <c r="G58" s="414"/>
      <c r="H58" s="416" t="s">
        <v>1813</v>
      </c>
      <c r="I58" s="251">
        <v>0</v>
      </c>
      <c r="J58" s="197" t="s">
        <v>1665</v>
      </c>
      <c r="K58" s="243" t="s">
        <v>1033</v>
      </c>
      <c r="L58" s="197"/>
      <c r="M58" s="197"/>
      <c r="N58" s="197"/>
      <c r="O58" s="346"/>
      <c r="P58" s="346"/>
      <c r="Q58" s="383"/>
      <c r="R58" s="347"/>
    </row>
    <row r="59" spans="2:18" s="124" customFormat="1" ht="44.25" customHeight="1" x14ac:dyDescent="0.2">
      <c r="B59" s="366"/>
      <c r="C59" s="313" t="s">
        <v>274</v>
      </c>
      <c r="D59" s="314"/>
      <c r="E59" s="313" t="s">
        <v>274</v>
      </c>
      <c r="F59" s="315"/>
      <c r="G59" s="417"/>
      <c r="H59" s="313"/>
      <c r="I59" s="316">
        <f>AVERAGE(I36:I58)</f>
        <v>0.29652173913043478</v>
      </c>
      <c r="J59" s="317"/>
      <c r="K59" s="314"/>
      <c r="L59" s="314"/>
      <c r="M59" s="318"/>
      <c r="N59" s="318"/>
      <c r="O59" s="318"/>
      <c r="P59" s="318"/>
      <c r="Q59" s="315"/>
      <c r="R59" s="367"/>
    </row>
    <row r="60" spans="2:18" s="124" customFormat="1" ht="76.5" customHeight="1" x14ac:dyDescent="0.2">
      <c r="B60" s="127" t="s">
        <v>862</v>
      </c>
      <c r="C60" s="307" t="s">
        <v>518</v>
      </c>
      <c r="D60" s="122" t="s">
        <v>519</v>
      </c>
      <c r="E60" s="310" t="s">
        <v>518</v>
      </c>
      <c r="F60" s="122"/>
      <c r="G60" s="414" t="s">
        <v>1620</v>
      </c>
      <c r="H60" s="340"/>
      <c r="I60" s="252">
        <v>1</v>
      </c>
      <c r="J60" s="154" t="s">
        <v>1673</v>
      </c>
      <c r="K60" s="246" t="s">
        <v>1014</v>
      </c>
      <c r="L60" s="246"/>
      <c r="M60" s="142"/>
      <c r="N60" s="142"/>
      <c r="O60" s="142"/>
      <c r="P60" s="142"/>
      <c r="Q60" s="122" t="s">
        <v>1330</v>
      </c>
      <c r="R60" s="365" t="s">
        <v>1330</v>
      </c>
    </row>
    <row r="61" spans="2:18" s="124" customFormat="1" ht="93.75" customHeight="1" x14ac:dyDescent="0.2">
      <c r="B61" s="127" t="s">
        <v>862</v>
      </c>
      <c r="C61" s="307" t="s">
        <v>518</v>
      </c>
      <c r="D61" s="245" t="s">
        <v>520</v>
      </c>
      <c r="E61" s="310" t="s">
        <v>518</v>
      </c>
      <c r="F61" s="122"/>
      <c r="G61" s="414" t="s">
        <v>1620</v>
      </c>
      <c r="H61" s="340"/>
      <c r="I61" s="252">
        <v>1</v>
      </c>
      <c r="J61" s="154" t="s">
        <v>1673</v>
      </c>
      <c r="K61" s="246" t="s">
        <v>1014</v>
      </c>
      <c r="L61" s="246"/>
      <c r="M61" s="142"/>
      <c r="N61" s="142"/>
      <c r="O61" s="142"/>
      <c r="P61" s="142"/>
      <c r="Q61" s="122" t="s">
        <v>1330</v>
      </c>
      <c r="R61" s="365" t="s">
        <v>1330</v>
      </c>
    </row>
    <row r="62" spans="2:18" s="124" customFormat="1" ht="22.5" customHeight="1" x14ac:dyDescent="0.2">
      <c r="B62" s="366"/>
      <c r="C62" s="313" t="s">
        <v>518</v>
      </c>
      <c r="D62" s="314"/>
      <c r="E62" s="313" t="s">
        <v>518</v>
      </c>
      <c r="F62" s="315"/>
      <c r="G62" s="417"/>
      <c r="H62" s="313"/>
      <c r="I62" s="316">
        <f>AVERAGE(I60:I61)</f>
        <v>1</v>
      </c>
      <c r="J62" s="317"/>
      <c r="K62" s="314"/>
      <c r="L62" s="314"/>
      <c r="M62" s="318"/>
      <c r="N62" s="318"/>
      <c r="O62" s="318"/>
      <c r="P62" s="318"/>
      <c r="Q62" s="315"/>
      <c r="R62" s="367"/>
    </row>
    <row r="63" spans="2:18" s="124" customFormat="1" ht="118.5" customHeight="1" x14ac:dyDescent="0.2">
      <c r="B63" s="127" t="s">
        <v>862</v>
      </c>
      <c r="C63" s="307"/>
      <c r="D63" s="122"/>
      <c r="E63" s="139" t="s">
        <v>1091</v>
      </c>
      <c r="F63" s="122" t="s">
        <v>459</v>
      </c>
      <c r="G63" s="414" t="s">
        <v>1285</v>
      </c>
      <c r="H63" s="340" t="s">
        <v>1298</v>
      </c>
      <c r="I63" s="251">
        <v>1</v>
      </c>
      <c r="J63" s="154" t="s">
        <v>866</v>
      </c>
      <c r="K63" s="246" t="s">
        <v>1101</v>
      </c>
      <c r="L63" s="246"/>
      <c r="M63" s="142">
        <v>43405</v>
      </c>
      <c r="N63" s="142"/>
      <c r="O63" s="327"/>
      <c r="P63" s="142">
        <v>43494</v>
      </c>
      <c r="Q63" s="245" t="s">
        <v>1272</v>
      </c>
      <c r="R63" s="328" t="s">
        <v>1713</v>
      </c>
    </row>
    <row r="64" spans="2:18" s="134" customFormat="1" ht="127.5" customHeight="1" x14ac:dyDescent="0.2">
      <c r="B64" s="127" t="s">
        <v>862</v>
      </c>
      <c r="C64" s="307"/>
      <c r="D64" s="122"/>
      <c r="E64" s="139" t="s">
        <v>1091</v>
      </c>
      <c r="F64" s="122" t="s">
        <v>489</v>
      </c>
      <c r="G64" s="414" t="s">
        <v>1286</v>
      </c>
      <c r="H64" s="340" t="s">
        <v>1714</v>
      </c>
      <c r="I64" s="212">
        <v>1</v>
      </c>
      <c r="J64" s="154" t="s">
        <v>866</v>
      </c>
      <c r="K64" s="246" t="s">
        <v>1101</v>
      </c>
      <c r="L64" s="246"/>
      <c r="M64" s="142"/>
      <c r="N64" s="142"/>
      <c r="O64" s="142">
        <v>43466</v>
      </c>
      <c r="P64" s="142">
        <v>43495</v>
      </c>
      <c r="Q64" s="245" t="s">
        <v>1273</v>
      </c>
      <c r="R64" s="328" t="s">
        <v>1715</v>
      </c>
    </row>
    <row r="65" spans="2:18" s="124" customFormat="1" ht="76.5" customHeight="1" x14ac:dyDescent="0.2">
      <c r="B65" s="127" t="s">
        <v>862</v>
      </c>
      <c r="C65" s="307"/>
      <c r="D65" s="122"/>
      <c r="E65" s="139" t="s">
        <v>1091</v>
      </c>
      <c r="F65" s="245" t="s">
        <v>1750</v>
      </c>
      <c r="G65" s="248" t="s">
        <v>1274</v>
      </c>
      <c r="H65" s="248" t="s">
        <v>1275</v>
      </c>
      <c r="I65" s="251">
        <v>0.25</v>
      </c>
      <c r="J65" s="154" t="s">
        <v>866</v>
      </c>
      <c r="K65" s="246" t="s">
        <v>1101</v>
      </c>
      <c r="L65" s="246"/>
      <c r="M65" s="142"/>
      <c r="N65" s="142"/>
      <c r="O65" s="142">
        <v>43466</v>
      </c>
      <c r="P65" s="142">
        <v>43829</v>
      </c>
      <c r="Q65" s="122" t="s">
        <v>1716</v>
      </c>
      <c r="R65" s="328" t="s">
        <v>1716</v>
      </c>
    </row>
    <row r="66" spans="2:18" s="124" customFormat="1" ht="81" customHeight="1" x14ac:dyDescent="0.2">
      <c r="B66" s="127" t="s">
        <v>862</v>
      </c>
      <c r="C66" s="307"/>
      <c r="D66" s="122"/>
      <c r="E66" s="139" t="s">
        <v>1091</v>
      </c>
      <c r="F66" s="122" t="s">
        <v>490</v>
      </c>
      <c r="G66" s="248" t="s">
        <v>1289</v>
      </c>
      <c r="H66" s="248" t="s">
        <v>1155</v>
      </c>
      <c r="I66" s="251">
        <v>0</v>
      </c>
      <c r="J66" s="154" t="s">
        <v>866</v>
      </c>
      <c r="K66" s="246" t="s">
        <v>1101</v>
      </c>
      <c r="L66" s="246"/>
      <c r="M66" s="142"/>
      <c r="N66" s="142"/>
      <c r="O66" s="170">
        <v>43466</v>
      </c>
      <c r="P66" s="170">
        <v>43829</v>
      </c>
      <c r="Q66" s="245" t="s">
        <v>1717</v>
      </c>
      <c r="R66" s="365"/>
    </row>
    <row r="67" spans="2:18" s="124" customFormat="1" ht="120" customHeight="1" x14ac:dyDescent="0.2">
      <c r="B67" s="127" t="s">
        <v>862</v>
      </c>
      <c r="C67" s="307"/>
      <c r="D67" s="122"/>
      <c r="E67" s="139" t="s">
        <v>1091</v>
      </c>
      <c r="F67" s="122" t="s">
        <v>491</v>
      </c>
      <c r="G67" s="420" t="s">
        <v>1154</v>
      </c>
      <c r="H67" s="340"/>
      <c r="I67" s="251">
        <v>0</v>
      </c>
      <c r="J67" s="154" t="s">
        <v>866</v>
      </c>
      <c r="K67" s="246" t="s">
        <v>1101</v>
      </c>
      <c r="L67" s="246"/>
      <c r="M67" s="142"/>
      <c r="N67" s="142"/>
      <c r="O67" s="302"/>
      <c r="P67" s="302"/>
      <c r="Q67" s="245" t="s">
        <v>1290</v>
      </c>
      <c r="R67" s="365"/>
    </row>
    <row r="68" spans="2:18" s="124" customFormat="1" ht="121.5" customHeight="1" x14ac:dyDescent="0.2">
      <c r="B68" s="127" t="s">
        <v>862</v>
      </c>
      <c r="C68" s="307"/>
      <c r="D68" s="122"/>
      <c r="E68" s="139" t="s">
        <v>1091</v>
      </c>
      <c r="F68" s="245" t="s">
        <v>492</v>
      </c>
      <c r="G68" s="414" t="s">
        <v>1291</v>
      </c>
      <c r="H68" s="340" t="s">
        <v>1156</v>
      </c>
      <c r="I68" s="251">
        <v>0.25</v>
      </c>
      <c r="J68" s="154" t="s">
        <v>866</v>
      </c>
      <c r="K68" s="246" t="s">
        <v>1101</v>
      </c>
      <c r="L68" s="246"/>
      <c r="M68" s="142">
        <v>43435</v>
      </c>
      <c r="N68" s="142">
        <v>43464</v>
      </c>
      <c r="O68" s="327">
        <v>43466</v>
      </c>
      <c r="P68" s="327">
        <v>43829</v>
      </c>
      <c r="Q68" s="122" t="s">
        <v>1718</v>
      </c>
      <c r="R68" s="365"/>
    </row>
    <row r="69" spans="2:18" s="124" customFormat="1" ht="89.25" customHeight="1" x14ac:dyDescent="0.2">
      <c r="B69" s="127" t="s">
        <v>862</v>
      </c>
      <c r="C69" s="307"/>
      <c r="D69" s="122"/>
      <c r="E69" s="139" t="s">
        <v>1091</v>
      </c>
      <c r="F69" s="122" t="s">
        <v>1092</v>
      </c>
      <c r="G69" s="420" t="s">
        <v>1154</v>
      </c>
      <c r="H69" s="340"/>
      <c r="I69" s="251" t="s">
        <v>1584</v>
      </c>
      <c r="J69" s="154" t="s">
        <v>866</v>
      </c>
      <c r="K69" s="246" t="s">
        <v>1101</v>
      </c>
      <c r="L69" s="246"/>
      <c r="M69" s="142"/>
      <c r="N69" s="142"/>
      <c r="O69" s="302"/>
      <c r="P69" s="302"/>
      <c r="Q69" s="245" t="s">
        <v>1304</v>
      </c>
      <c r="R69" s="365"/>
    </row>
    <row r="70" spans="2:18" s="124" customFormat="1" ht="76.5" customHeight="1" x14ac:dyDescent="0.2">
      <c r="B70" s="127" t="s">
        <v>862</v>
      </c>
      <c r="C70" s="307"/>
      <c r="D70" s="136"/>
      <c r="E70" s="139" t="s">
        <v>1091</v>
      </c>
      <c r="F70" s="122" t="s">
        <v>493</v>
      </c>
      <c r="G70" s="414" t="s">
        <v>1276</v>
      </c>
      <c r="H70" s="340" t="s">
        <v>1277</v>
      </c>
      <c r="I70" s="251">
        <v>0.25</v>
      </c>
      <c r="J70" s="154" t="s">
        <v>866</v>
      </c>
      <c r="K70" s="246" t="s">
        <v>1101</v>
      </c>
      <c r="L70" s="246"/>
      <c r="M70" s="142"/>
      <c r="N70" s="142"/>
      <c r="O70" s="171">
        <v>43466</v>
      </c>
      <c r="P70" s="171">
        <v>43829</v>
      </c>
      <c r="Q70" s="154" t="s">
        <v>1719</v>
      </c>
      <c r="R70" s="150" t="s">
        <v>1720</v>
      </c>
    </row>
    <row r="71" spans="2:18" s="124" customFormat="1" ht="63.75" customHeight="1" x14ac:dyDescent="0.2">
      <c r="B71" s="127" t="s">
        <v>862</v>
      </c>
      <c r="C71" s="307"/>
      <c r="D71" s="122"/>
      <c r="E71" s="139" t="s">
        <v>1091</v>
      </c>
      <c r="F71" s="122" t="s">
        <v>494</v>
      </c>
      <c r="G71" s="414" t="s">
        <v>1292</v>
      </c>
      <c r="H71" s="340" t="s">
        <v>1278</v>
      </c>
      <c r="I71" s="251">
        <v>0.15</v>
      </c>
      <c r="J71" s="154" t="s">
        <v>866</v>
      </c>
      <c r="K71" s="246" t="s">
        <v>1101</v>
      </c>
      <c r="L71" s="246"/>
      <c r="M71" s="142"/>
      <c r="N71" s="142"/>
      <c r="O71" s="171">
        <v>43466</v>
      </c>
      <c r="P71" s="171">
        <v>43829</v>
      </c>
      <c r="Q71" s="337" t="s">
        <v>1721</v>
      </c>
      <c r="R71" s="150" t="s">
        <v>1722</v>
      </c>
    </row>
    <row r="72" spans="2:18" s="124" customFormat="1" ht="76.5" customHeight="1" x14ac:dyDescent="0.2">
      <c r="B72" s="127" t="s">
        <v>862</v>
      </c>
      <c r="C72" s="307"/>
      <c r="D72" s="122"/>
      <c r="E72" s="139" t="s">
        <v>1091</v>
      </c>
      <c r="F72" s="122" t="s">
        <v>495</v>
      </c>
      <c r="G72" s="420" t="s">
        <v>1154</v>
      </c>
      <c r="H72" s="340"/>
      <c r="I72" s="251" t="s">
        <v>1584</v>
      </c>
      <c r="J72" s="154" t="s">
        <v>866</v>
      </c>
      <c r="K72" s="246" t="s">
        <v>1101</v>
      </c>
      <c r="L72" s="246"/>
      <c r="M72" s="142"/>
      <c r="N72" s="142"/>
      <c r="O72" s="302"/>
      <c r="P72" s="302"/>
      <c r="Q72" s="122" t="s">
        <v>1157</v>
      </c>
      <c r="R72" s="365"/>
    </row>
    <row r="73" spans="2:18" s="124" customFormat="1" ht="148.5" customHeight="1" x14ac:dyDescent="0.2">
      <c r="B73" s="127" t="s">
        <v>862</v>
      </c>
      <c r="C73" s="307"/>
      <c r="D73" s="122"/>
      <c r="E73" s="139" t="s">
        <v>1091</v>
      </c>
      <c r="F73" s="122" t="s">
        <v>1093</v>
      </c>
      <c r="G73" s="414" t="s">
        <v>1279</v>
      </c>
      <c r="H73" s="340" t="s">
        <v>1158</v>
      </c>
      <c r="I73" s="251">
        <v>0.8</v>
      </c>
      <c r="J73" s="154" t="s">
        <v>866</v>
      </c>
      <c r="K73" s="246" t="s">
        <v>1101</v>
      </c>
      <c r="L73" s="246"/>
      <c r="M73" s="142"/>
      <c r="N73" s="142"/>
      <c r="O73" s="171">
        <v>43495</v>
      </c>
      <c r="P73" s="171">
        <v>43556</v>
      </c>
      <c r="Q73" s="337" t="s">
        <v>1723</v>
      </c>
      <c r="R73" s="150"/>
    </row>
    <row r="74" spans="2:18" s="124" customFormat="1" ht="50.25" customHeight="1" x14ac:dyDescent="0.2">
      <c r="B74" s="127" t="s">
        <v>862</v>
      </c>
      <c r="C74" s="307"/>
      <c r="D74" s="122"/>
      <c r="E74" s="139" t="s">
        <v>1091</v>
      </c>
      <c r="F74" s="245" t="s">
        <v>496</v>
      </c>
      <c r="G74" s="421" t="s">
        <v>1280</v>
      </c>
      <c r="H74" s="340" t="s">
        <v>1331</v>
      </c>
      <c r="I74" s="251">
        <v>0.25</v>
      </c>
      <c r="J74" s="154" t="s">
        <v>866</v>
      </c>
      <c r="K74" s="246" t="s">
        <v>1101</v>
      </c>
      <c r="L74" s="246"/>
      <c r="M74" s="142"/>
      <c r="N74" s="142"/>
      <c r="O74" s="142">
        <v>43497</v>
      </c>
      <c r="P74" s="142">
        <v>43829</v>
      </c>
      <c r="Q74" s="337" t="s">
        <v>1724</v>
      </c>
      <c r="R74" s="150" t="s">
        <v>1725</v>
      </c>
    </row>
    <row r="75" spans="2:18" s="124" customFormat="1" ht="138.75" customHeight="1" x14ac:dyDescent="0.2">
      <c r="B75" s="127" t="s">
        <v>862</v>
      </c>
      <c r="C75" s="307"/>
      <c r="D75" s="122"/>
      <c r="E75" s="139" t="s">
        <v>1091</v>
      </c>
      <c r="F75" s="122" t="s">
        <v>1094</v>
      </c>
      <c r="G75" s="414" t="s">
        <v>1281</v>
      </c>
      <c r="H75" s="340" t="s">
        <v>1293</v>
      </c>
      <c r="I75" s="251">
        <v>1</v>
      </c>
      <c r="J75" s="154" t="s">
        <v>866</v>
      </c>
      <c r="K75" s="246" t="s">
        <v>1101</v>
      </c>
      <c r="L75" s="246"/>
      <c r="M75" s="142">
        <v>43405</v>
      </c>
      <c r="N75" s="142">
        <v>43434</v>
      </c>
      <c r="O75" s="302"/>
      <c r="P75" s="302"/>
      <c r="Q75" s="337" t="s">
        <v>1726</v>
      </c>
      <c r="R75" s="365"/>
    </row>
    <row r="76" spans="2:18" s="124" customFormat="1" ht="141.75" customHeight="1" x14ac:dyDescent="0.2">
      <c r="B76" s="127" t="s">
        <v>862</v>
      </c>
      <c r="C76" s="307"/>
      <c r="D76" s="122"/>
      <c r="E76" s="139" t="s">
        <v>1091</v>
      </c>
      <c r="F76" s="122" t="s">
        <v>1095</v>
      </c>
      <c r="G76" s="420" t="s">
        <v>1154</v>
      </c>
      <c r="H76" s="340"/>
      <c r="I76" s="251" t="s">
        <v>1584</v>
      </c>
      <c r="J76" s="154" t="s">
        <v>866</v>
      </c>
      <c r="K76" s="246" t="s">
        <v>1101</v>
      </c>
      <c r="L76" s="246"/>
      <c r="M76" s="142"/>
      <c r="N76" s="142"/>
      <c r="O76" s="302"/>
      <c r="P76" s="302"/>
      <c r="Q76" s="245" t="s">
        <v>1727</v>
      </c>
      <c r="R76" s="365"/>
    </row>
    <row r="77" spans="2:18" s="124" customFormat="1" ht="99.75" customHeight="1" x14ac:dyDescent="0.2">
      <c r="B77" s="127" t="s">
        <v>862</v>
      </c>
      <c r="C77" s="307"/>
      <c r="D77" s="122"/>
      <c r="E77" s="139" t="s">
        <v>1091</v>
      </c>
      <c r="F77" s="122" t="s">
        <v>497</v>
      </c>
      <c r="G77" s="414" t="s">
        <v>1294</v>
      </c>
      <c r="H77" s="340" t="s">
        <v>1159</v>
      </c>
      <c r="I77" s="251">
        <v>0</v>
      </c>
      <c r="J77" s="154" t="s">
        <v>866</v>
      </c>
      <c r="K77" s="246" t="s">
        <v>1101</v>
      </c>
      <c r="L77" s="246"/>
      <c r="M77" s="142"/>
      <c r="N77" s="142"/>
      <c r="O77" s="171">
        <v>43495</v>
      </c>
      <c r="P77" s="171">
        <v>43556</v>
      </c>
      <c r="Q77" s="122"/>
      <c r="R77" s="365"/>
    </row>
    <row r="78" spans="2:18" s="124" customFormat="1" ht="60" customHeight="1" x14ac:dyDescent="0.2">
      <c r="B78" s="127" t="s">
        <v>862</v>
      </c>
      <c r="C78" s="307"/>
      <c r="D78" s="122"/>
      <c r="E78" s="139" t="s">
        <v>1091</v>
      </c>
      <c r="F78" s="122" t="s">
        <v>498</v>
      </c>
      <c r="G78" s="414" t="s">
        <v>1295</v>
      </c>
      <c r="H78" s="340" t="s">
        <v>1282</v>
      </c>
      <c r="I78" s="251">
        <v>0</v>
      </c>
      <c r="J78" s="154" t="s">
        <v>866</v>
      </c>
      <c r="K78" s="246" t="s">
        <v>1101</v>
      </c>
      <c r="L78" s="246"/>
      <c r="M78" s="142"/>
      <c r="N78" s="142"/>
      <c r="O78" s="171">
        <v>43800</v>
      </c>
      <c r="P78" s="171">
        <v>43829</v>
      </c>
      <c r="Q78" s="122"/>
      <c r="R78" s="365"/>
    </row>
    <row r="79" spans="2:18" s="124" customFormat="1" ht="60" customHeight="1" x14ac:dyDescent="0.2">
      <c r="B79" s="127" t="s">
        <v>862</v>
      </c>
      <c r="C79" s="307"/>
      <c r="D79" s="122"/>
      <c r="E79" s="139" t="s">
        <v>1091</v>
      </c>
      <c r="F79" s="122" t="s">
        <v>499</v>
      </c>
      <c r="G79" s="414" t="s">
        <v>1296</v>
      </c>
      <c r="H79" s="340" t="s">
        <v>1283</v>
      </c>
      <c r="I79" s="251">
        <v>0</v>
      </c>
      <c r="J79" s="154" t="s">
        <v>866</v>
      </c>
      <c r="K79" s="246" t="s">
        <v>1101</v>
      </c>
      <c r="L79" s="246"/>
      <c r="M79" s="142"/>
      <c r="N79" s="142"/>
      <c r="O79" s="171">
        <v>43466</v>
      </c>
      <c r="P79" s="171">
        <v>43829</v>
      </c>
      <c r="Q79" s="122"/>
      <c r="R79" s="365"/>
    </row>
    <row r="80" spans="2:18" s="124" customFormat="1" ht="60" customHeight="1" x14ac:dyDescent="0.2">
      <c r="B80" s="127" t="s">
        <v>862</v>
      </c>
      <c r="C80" s="307"/>
      <c r="D80" s="122"/>
      <c r="E80" s="139" t="s">
        <v>1091</v>
      </c>
      <c r="F80" s="245" t="s">
        <v>1160</v>
      </c>
      <c r="G80" s="421" t="s">
        <v>1287</v>
      </c>
      <c r="H80" s="340" t="s">
        <v>1284</v>
      </c>
      <c r="I80" s="251">
        <v>0.8</v>
      </c>
      <c r="J80" s="154" t="s">
        <v>866</v>
      </c>
      <c r="K80" s="246" t="s">
        <v>1101</v>
      </c>
      <c r="L80" s="246"/>
      <c r="M80" s="142"/>
      <c r="N80" s="142"/>
      <c r="O80" s="171">
        <v>43466</v>
      </c>
      <c r="P80" s="171">
        <v>43829</v>
      </c>
      <c r="Q80" s="337" t="s">
        <v>1728</v>
      </c>
      <c r="R80" s="150" t="s">
        <v>1729</v>
      </c>
    </row>
    <row r="81" spans="2:18" s="124" customFormat="1" ht="127.5" x14ac:dyDescent="0.2">
      <c r="B81" s="127" t="s">
        <v>862</v>
      </c>
      <c r="C81" s="307"/>
      <c r="D81" s="122"/>
      <c r="E81" s="139" t="s">
        <v>1091</v>
      </c>
      <c r="F81" s="122" t="s">
        <v>500</v>
      </c>
      <c r="G81" s="414" t="s">
        <v>1288</v>
      </c>
      <c r="H81" s="340" t="s">
        <v>1297</v>
      </c>
      <c r="I81" s="251">
        <v>0</v>
      </c>
      <c r="J81" s="154" t="s">
        <v>866</v>
      </c>
      <c r="K81" s="246" t="s">
        <v>1101</v>
      </c>
      <c r="L81" s="246"/>
      <c r="M81" s="142"/>
      <c r="N81" s="142"/>
      <c r="O81" s="171">
        <v>43466</v>
      </c>
      <c r="P81" s="171">
        <v>43829</v>
      </c>
      <c r="Q81" s="337" t="s">
        <v>1730</v>
      </c>
      <c r="R81" s="150"/>
    </row>
    <row r="82" spans="2:18" s="124" customFormat="1" ht="44.25" customHeight="1" x14ac:dyDescent="0.2">
      <c r="B82" s="366"/>
      <c r="C82" s="313" t="s">
        <v>1091</v>
      </c>
      <c r="D82" s="314"/>
      <c r="E82" s="313" t="s">
        <v>1091</v>
      </c>
      <c r="F82" s="315"/>
      <c r="G82" s="417"/>
      <c r="H82" s="313"/>
      <c r="I82" s="316">
        <f>AVERAGE(I63:I81)</f>
        <v>0.359375</v>
      </c>
      <c r="J82" s="317"/>
      <c r="K82" s="593"/>
      <c r="L82" s="314"/>
      <c r="M82" s="318"/>
      <c r="N82" s="318"/>
      <c r="O82" s="318"/>
      <c r="P82" s="318"/>
      <c r="Q82" s="315"/>
      <c r="R82" s="367"/>
    </row>
    <row r="83" spans="2:18" s="124" customFormat="1" ht="114.75" x14ac:dyDescent="0.2">
      <c r="B83" s="127" t="s">
        <v>862</v>
      </c>
      <c r="C83" s="245"/>
      <c r="D83" s="122"/>
      <c r="E83" s="344" t="s">
        <v>243</v>
      </c>
      <c r="F83" s="197" t="s">
        <v>244</v>
      </c>
      <c r="G83" s="350" t="s">
        <v>950</v>
      </c>
      <c r="H83" s="350" t="s">
        <v>955</v>
      </c>
      <c r="I83" s="345">
        <v>1</v>
      </c>
      <c r="J83" s="197" t="s">
        <v>1500</v>
      </c>
      <c r="K83" s="245" t="s">
        <v>953</v>
      </c>
      <c r="L83" s="197" t="s">
        <v>1011</v>
      </c>
      <c r="M83" s="346"/>
      <c r="N83" s="346"/>
      <c r="P83" s="122"/>
      <c r="Q83" s="122"/>
      <c r="R83" s="197" t="s">
        <v>1353</v>
      </c>
    </row>
    <row r="84" spans="2:18" s="124" customFormat="1" ht="44.25" customHeight="1" x14ac:dyDescent="0.2">
      <c r="B84" s="127" t="s">
        <v>862</v>
      </c>
      <c r="C84" s="245"/>
      <c r="D84" s="122"/>
      <c r="E84" s="344" t="s">
        <v>243</v>
      </c>
      <c r="F84" s="197" t="s">
        <v>870</v>
      </c>
      <c r="G84" s="350" t="s">
        <v>1139</v>
      </c>
      <c r="H84" s="350" t="s">
        <v>1352</v>
      </c>
      <c r="I84" s="345">
        <v>1</v>
      </c>
      <c r="J84" s="197" t="s">
        <v>641</v>
      </c>
      <c r="K84" s="246" t="s">
        <v>1577</v>
      </c>
      <c r="L84" s="197"/>
      <c r="M84" s="346"/>
      <c r="N84" s="346">
        <v>43131</v>
      </c>
      <c r="P84" s="122"/>
      <c r="Q84" s="122"/>
      <c r="R84" s="197" t="s">
        <v>1465</v>
      </c>
    </row>
    <row r="85" spans="2:18" s="124" customFormat="1" ht="85.5" customHeight="1" x14ac:dyDescent="0.2">
      <c r="B85" s="127" t="s">
        <v>862</v>
      </c>
      <c r="C85" s="245"/>
      <c r="D85" s="122"/>
      <c r="E85" s="344" t="s">
        <v>243</v>
      </c>
      <c r="F85" s="197" t="s">
        <v>253</v>
      </c>
      <c r="G85" s="350" t="s">
        <v>1139</v>
      </c>
      <c r="H85" s="350" t="s">
        <v>1352</v>
      </c>
      <c r="I85" s="345">
        <v>1</v>
      </c>
      <c r="J85" s="197" t="s">
        <v>641</v>
      </c>
      <c r="K85" s="246" t="s">
        <v>1577</v>
      </c>
      <c r="L85" s="197"/>
      <c r="M85" s="346"/>
      <c r="N85" s="346">
        <v>43131</v>
      </c>
      <c r="P85" s="122"/>
      <c r="Q85" s="122"/>
      <c r="R85" s="197" t="s">
        <v>1465</v>
      </c>
    </row>
    <row r="86" spans="2:18" s="124" customFormat="1" ht="44.25" customHeight="1" x14ac:dyDescent="0.2">
      <c r="B86" s="127" t="s">
        <v>862</v>
      </c>
      <c r="C86" s="245"/>
      <c r="D86" s="122"/>
      <c r="E86" s="344" t="s">
        <v>243</v>
      </c>
      <c r="F86" s="197" t="s">
        <v>1106</v>
      </c>
      <c r="G86" s="350" t="s">
        <v>1139</v>
      </c>
      <c r="H86" s="350" t="s">
        <v>1352</v>
      </c>
      <c r="I86" s="345">
        <v>1</v>
      </c>
      <c r="J86" s="197" t="s">
        <v>641</v>
      </c>
      <c r="K86" s="176" t="s">
        <v>1577</v>
      </c>
      <c r="L86" s="197"/>
      <c r="M86" s="346"/>
      <c r="N86" s="346">
        <v>43131</v>
      </c>
      <c r="P86" s="122"/>
      <c r="Q86" s="122"/>
      <c r="R86" s="197" t="s">
        <v>1465</v>
      </c>
    </row>
    <row r="87" spans="2:18" s="124" customFormat="1" ht="114.75" x14ac:dyDescent="0.2">
      <c r="B87" s="127" t="s">
        <v>862</v>
      </c>
      <c r="C87" s="245"/>
      <c r="D87" s="122"/>
      <c r="E87" s="344" t="s">
        <v>243</v>
      </c>
      <c r="F87" s="197" t="s">
        <v>1019</v>
      </c>
      <c r="G87" s="350" t="s">
        <v>875</v>
      </c>
      <c r="H87" s="350" t="s">
        <v>955</v>
      </c>
      <c r="I87" s="345">
        <v>1</v>
      </c>
      <c r="J87" s="197" t="s">
        <v>1500</v>
      </c>
      <c r="K87" s="245" t="s">
        <v>953</v>
      </c>
      <c r="L87" s="197" t="s">
        <v>1011</v>
      </c>
      <c r="M87" s="346"/>
      <c r="N87" s="346"/>
      <c r="P87" s="122"/>
      <c r="Q87" s="122"/>
      <c r="R87" s="197" t="s">
        <v>1353</v>
      </c>
    </row>
    <row r="88" spans="2:18" s="124" customFormat="1" ht="63.75" x14ac:dyDescent="0.2">
      <c r="B88" s="127" t="s">
        <v>862</v>
      </c>
      <c r="C88" s="245"/>
      <c r="D88" s="122"/>
      <c r="E88" s="344" t="s">
        <v>243</v>
      </c>
      <c r="F88" s="197" t="s">
        <v>258</v>
      </c>
      <c r="G88" s="350" t="s">
        <v>1344</v>
      </c>
      <c r="H88" s="350" t="s">
        <v>1345</v>
      </c>
      <c r="I88" s="345">
        <v>0.75</v>
      </c>
      <c r="J88" s="197" t="s">
        <v>1500</v>
      </c>
      <c r="K88" s="176" t="s">
        <v>1577</v>
      </c>
      <c r="L88" s="197" t="s">
        <v>954</v>
      </c>
      <c r="M88" s="346"/>
      <c r="N88" s="346"/>
      <c r="O88" s="197"/>
      <c r="P88" s="122"/>
      <c r="Q88" s="122"/>
      <c r="R88" s="365"/>
    </row>
    <row r="89" spans="2:18" s="124" customFormat="1" ht="89.25" x14ac:dyDescent="0.2">
      <c r="B89" s="127" t="s">
        <v>862</v>
      </c>
      <c r="C89" s="245"/>
      <c r="D89" s="122"/>
      <c r="E89" s="344" t="s">
        <v>243</v>
      </c>
      <c r="F89" s="197" t="s">
        <v>263</v>
      </c>
      <c r="G89" s="350" t="s">
        <v>963</v>
      </c>
      <c r="H89" s="350" t="s">
        <v>1030</v>
      </c>
      <c r="I89" s="345">
        <v>0</v>
      </c>
      <c r="J89" s="197" t="s">
        <v>1500</v>
      </c>
      <c r="K89" s="245" t="s">
        <v>953</v>
      </c>
      <c r="L89" s="197" t="s">
        <v>1011</v>
      </c>
      <c r="M89" s="346"/>
      <c r="N89" s="346">
        <v>43524</v>
      </c>
      <c r="O89" s="197"/>
      <c r="P89" s="611">
        <v>43524</v>
      </c>
      <c r="Q89" s="122"/>
      <c r="R89" s="365"/>
    </row>
    <row r="90" spans="2:18" s="124" customFormat="1" ht="90" thickBot="1" x14ac:dyDescent="0.25">
      <c r="B90" s="127" t="s">
        <v>862</v>
      </c>
      <c r="C90" s="245"/>
      <c r="D90" s="122"/>
      <c r="E90" s="344" t="s">
        <v>243</v>
      </c>
      <c r="F90" s="197" t="s">
        <v>1121</v>
      </c>
      <c r="G90" s="350" t="s">
        <v>884</v>
      </c>
      <c r="H90" s="350" t="s">
        <v>1746</v>
      </c>
      <c r="I90" s="345">
        <v>0.5</v>
      </c>
      <c r="J90" s="197" t="s">
        <v>1500</v>
      </c>
      <c r="K90" s="245" t="s">
        <v>953</v>
      </c>
      <c r="L90" s="197"/>
      <c r="M90" s="346"/>
      <c r="N90" s="346">
        <v>43707</v>
      </c>
      <c r="O90" s="142">
        <v>43586</v>
      </c>
      <c r="P90" s="302">
        <v>43676</v>
      </c>
      <c r="Q90" s="122"/>
      <c r="R90" s="197" t="s">
        <v>1354</v>
      </c>
    </row>
    <row r="91" spans="2:18" s="124" customFormat="1" ht="63.75" x14ac:dyDescent="0.2">
      <c r="B91" s="127" t="s">
        <v>862</v>
      </c>
      <c r="C91" s="245"/>
      <c r="D91" s="122"/>
      <c r="E91" s="344" t="s">
        <v>243</v>
      </c>
      <c r="F91" s="197" t="s">
        <v>1024</v>
      </c>
      <c r="G91" s="350" t="s">
        <v>1025</v>
      </c>
      <c r="H91" s="350" t="s">
        <v>1381</v>
      </c>
      <c r="I91" s="345">
        <v>0</v>
      </c>
      <c r="J91" s="197" t="s">
        <v>1500</v>
      </c>
      <c r="K91" s="245" t="s">
        <v>953</v>
      </c>
      <c r="L91" s="197" t="s">
        <v>1011</v>
      </c>
      <c r="M91" s="346"/>
      <c r="N91" s="346">
        <v>43615</v>
      </c>
      <c r="O91" s="362">
        <v>43586</v>
      </c>
      <c r="P91" s="362">
        <v>43646</v>
      </c>
      <c r="Q91" s="122"/>
      <c r="R91" s="365"/>
    </row>
    <row r="92" spans="2:18" s="124" customFormat="1" ht="44.25" customHeight="1" x14ac:dyDescent="0.2">
      <c r="B92" s="127" t="s">
        <v>862</v>
      </c>
      <c r="C92" s="246"/>
      <c r="D92" s="243"/>
      <c r="E92" s="197" t="s">
        <v>243</v>
      </c>
      <c r="F92" s="197" t="s">
        <v>349</v>
      </c>
      <c r="G92" s="350" t="s">
        <v>1034</v>
      </c>
      <c r="H92" s="350" t="s">
        <v>1628</v>
      </c>
      <c r="I92" s="345">
        <v>0.42</v>
      </c>
      <c r="J92" s="197" t="s">
        <v>1500</v>
      </c>
      <c r="K92" s="245" t="s">
        <v>953</v>
      </c>
      <c r="L92" s="197"/>
      <c r="M92" s="346"/>
      <c r="N92" s="346">
        <v>43554</v>
      </c>
      <c r="O92" s="456">
        <v>43525</v>
      </c>
      <c r="P92" s="456">
        <v>43585</v>
      </c>
      <c r="Q92" s="243"/>
      <c r="R92" s="244"/>
    </row>
    <row r="93" spans="2:18" s="125" customFormat="1" ht="76.5" x14ac:dyDescent="0.2">
      <c r="B93" s="127" t="s">
        <v>862</v>
      </c>
      <c r="C93" s="245"/>
      <c r="D93" s="122"/>
      <c r="E93" s="344" t="s">
        <v>243</v>
      </c>
      <c r="F93" s="197" t="s">
        <v>350</v>
      </c>
      <c r="G93" s="350" t="s">
        <v>1581</v>
      </c>
      <c r="H93" s="350" t="s">
        <v>1582</v>
      </c>
      <c r="I93" s="345">
        <v>1</v>
      </c>
      <c r="J93" s="197" t="s">
        <v>1500</v>
      </c>
      <c r="K93" s="245" t="s">
        <v>953</v>
      </c>
      <c r="L93" s="197"/>
      <c r="M93" s="346"/>
      <c r="N93" s="346"/>
      <c r="P93" s="122"/>
      <c r="Q93" s="122"/>
      <c r="R93" s="197" t="s">
        <v>1582</v>
      </c>
    </row>
    <row r="94" spans="2:18" s="125" customFormat="1" ht="102" x14ac:dyDescent="0.2">
      <c r="B94" s="127" t="s">
        <v>862</v>
      </c>
      <c r="C94" s="246"/>
      <c r="D94" s="243"/>
      <c r="E94" s="197" t="s">
        <v>243</v>
      </c>
      <c r="F94" s="197" t="s">
        <v>311</v>
      </c>
      <c r="G94" s="350" t="s">
        <v>1217</v>
      </c>
      <c r="H94" s="350" t="s">
        <v>1628</v>
      </c>
      <c r="I94" s="345">
        <v>0.42</v>
      </c>
      <c r="J94" s="197"/>
      <c r="K94" s="245" t="s">
        <v>953</v>
      </c>
      <c r="L94" s="197" t="s">
        <v>1011</v>
      </c>
      <c r="M94" s="346"/>
      <c r="N94" s="346">
        <v>43554</v>
      </c>
      <c r="O94" s="456">
        <v>43525</v>
      </c>
      <c r="P94" s="456">
        <v>43585</v>
      </c>
      <c r="Q94" s="243"/>
      <c r="R94" s="244"/>
    </row>
    <row r="95" spans="2:18" s="125" customFormat="1" ht="114.75" x14ac:dyDescent="0.2">
      <c r="B95" s="127" t="s">
        <v>862</v>
      </c>
      <c r="C95" s="245"/>
      <c r="D95" s="122"/>
      <c r="E95" s="344" t="s">
        <v>243</v>
      </c>
      <c r="F95" s="197" t="s">
        <v>353</v>
      </c>
      <c r="G95" s="350" t="s">
        <v>1390</v>
      </c>
      <c r="H95" s="350" t="s">
        <v>1814</v>
      </c>
      <c r="I95" s="345">
        <v>0.5</v>
      </c>
      <c r="J95" s="197" t="s">
        <v>1705</v>
      </c>
      <c r="K95" s="197" t="s">
        <v>1583</v>
      </c>
      <c r="L95" s="197"/>
      <c r="M95" s="346"/>
      <c r="N95" s="346"/>
      <c r="O95" s="893"/>
      <c r="P95" s="122"/>
      <c r="Q95" s="122"/>
      <c r="R95" s="197" t="s">
        <v>1389</v>
      </c>
    </row>
    <row r="96" spans="2:18" s="135" customFormat="1" ht="89.25" x14ac:dyDescent="0.2">
      <c r="B96" s="127" t="s">
        <v>862</v>
      </c>
      <c r="C96" s="245"/>
      <c r="D96" s="122"/>
      <c r="E96" s="344" t="s">
        <v>243</v>
      </c>
      <c r="F96" s="197" t="s">
        <v>349</v>
      </c>
      <c r="G96" s="350"/>
      <c r="H96" s="350" t="s">
        <v>1815</v>
      </c>
      <c r="I96" s="345">
        <v>1</v>
      </c>
      <c r="J96" s="197" t="s">
        <v>1705</v>
      </c>
      <c r="K96" s="197" t="s">
        <v>1583</v>
      </c>
      <c r="L96" s="197"/>
      <c r="M96" s="346"/>
      <c r="N96" s="346"/>
      <c r="O96" s="894"/>
      <c r="P96" s="122"/>
      <c r="Q96" s="122"/>
      <c r="R96" s="197" t="s">
        <v>1402</v>
      </c>
    </row>
    <row r="97" spans="2:18" s="124" customFormat="1" ht="178.5" x14ac:dyDescent="0.2">
      <c r="B97" s="127" t="s">
        <v>862</v>
      </c>
      <c r="C97" s="245"/>
      <c r="D97" s="122"/>
      <c r="E97" s="344" t="s">
        <v>243</v>
      </c>
      <c r="F97" s="197" t="s">
        <v>396</v>
      </c>
      <c r="G97" s="350" t="s">
        <v>899</v>
      </c>
      <c r="H97" s="350" t="s">
        <v>1386</v>
      </c>
      <c r="I97" s="345">
        <v>0.5</v>
      </c>
      <c r="J97" s="197" t="s">
        <v>1500</v>
      </c>
      <c r="K97" s="245" t="s">
        <v>953</v>
      </c>
      <c r="L97" s="197"/>
      <c r="M97" s="346">
        <v>43466</v>
      </c>
      <c r="N97" s="346">
        <v>43676</v>
      </c>
      <c r="O97" s="346">
        <v>43466</v>
      </c>
      <c r="P97" s="346">
        <v>43676</v>
      </c>
      <c r="Q97" s="122"/>
      <c r="R97" s="197" t="s">
        <v>1355</v>
      </c>
    </row>
    <row r="98" spans="2:18" s="124" customFormat="1" ht="63.75" x14ac:dyDescent="0.2">
      <c r="B98" s="127" t="s">
        <v>862</v>
      </c>
      <c r="C98" s="245"/>
      <c r="D98" s="122"/>
      <c r="E98" s="344" t="s">
        <v>243</v>
      </c>
      <c r="F98" s="197" t="s">
        <v>851</v>
      </c>
      <c r="G98" s="350" t="s">
        <v>1052</v>
      </c>
      <c r="H98" s="350" t="s">
        <v>1386</v>
      </c>
      <c r="I98" s="345">
        <v>0.5</v>
      </c>
      <c r="J98" s="197" t="s">
        <v>1500</v>
      </c>
      <c r="K98" s="245" t="s">
        <v>953</v>
      </c>
      <c r="L98" s="197"/>
      <c r="M98" s="346">
        <v>43466</v>
      </c>
      <c r="N98" s="346">
        <v>43676</v>
      </c>
      <c r="O98" s="346">
        <v>43466</v>
      </c>
      <c r="P98" s="346">
        <v>43676</v>
      </c>
      <c r="Q98" s="122"/>
      <c r="R98" s="197" t="s">
        <v>1425</v>
      </c>
    </row>
    <row r="99" spans="2:18" s="124" customFormat="1" ht="12.75" x14ac:dyDescent="0.2">
      <c r="B99" s="366"/>
      <c r="C99" s="313" t="s">
        <v>243</v>
      </c>
      <c r="D99" s="314"/>
      <c r="E99" s="313" t="s">
        <v>243</v>
      </c>
      <c r="F99" s="315"/>
      <c r="G99" s="417"/>
      <c r="H99" s="313"/>
      <c r="I99" s="316">
        <f>AVERAGE(I83:I98)</f>
        <v>0.66187499999999999</v>
      </c>
      <c r="J99" s="317"/>
      <c r="K99" s="314"/>
      <c r="L99" s="314"/>
      <c r="M99" s="318"/>
      <c r="N99" s="318"/>
      <c r="O99" s="318"/>
      <c r="P99" s="318"/>
      <c r="Q99" s="315"/>
      <c r="R99" s="367"/>
    </row>
    <row r="100" spans="2:18" s="124" customFormat="1" ht="165.75" customHeight="1" x14ac:dyDescent="0.2">
      <c r="B100" s="127" t="s">
        <v>862</v>
      </c>
      <c r="C100" s="307" t="s">
        <v>359</v>
      </c>
      <c r="D100" s="245" t="s">
        <v>373</v>
      </c>
      <c r="E100" s="310" t="s">
        <v>359</v>
      </c>
      <c r="F100" s="122"/>
      <c r="G100" s="412" t="s">
        <v>1269</v>
      </c>
      <c r="H100" s="336" t="s">
        <v>1270</v>
      </c>
      <c r="I100" s="252">
        <v>1</v>
      </c>
      <c r="J100" s="337" t="s">
        <v>1681</v>
      </c>
      <c r="K100" s="246" t="s">
        <v>1014</v>
      </c>
      <c r="L100" s="246"/>
      <c r="M100" s="142">
        <v>43344</v>
      </c>
      <c r="N100" s="142">
        <v>43434</v>
      </c>
      <c r="O100" s="142"/>
      <c r="P100" s="272">
        <v>43525</v>
      </c>
      <c r="Q100" s="175" t="s">
        <v>1617</v>
      </c>
      <c r="R100" s="330" t="s">
        <v>1618</v>
      </c>
    </row>
    <row r="101" spans="2:18" s="124" customFormat="1" ht="52.5" customHeight="1" x14ac:dyDescent="0.2">
      <c r="B101" s="366"/>
      <c r="C101" s="313" t="s">
        <v>359</v>
      </c>
      <c r="D101" s="314"/>
      <c r="E101" s="313" t="s">
        <v>359</v>
      </c>
      <c r="F101" s="315"/>
      <c r="G101" s="417"/>
      <c r="H101" s="313"/>
      <c r="I101" s="316">
        <f>I100</f>
        <v>1</v>
      </c>
      <c r="J101" s="317"/>
      <c r="K101" s="314"/>
      <c r="L101" s="314"/>
      <c r="M101" s="318"/>
      <c r="N101" s="318"/>
      <c r="O101" s="318"/>
      <c r="P101" s="318"/>
      <c r="Q101" s="315"/>
      <c r="R101" s="367"/>
    </row>
    <row r="102" spans="2:18" s="124" customFormat="1" ht="106.5" customHeight="1" x14ac:dyDescent="0.2">
      <c r="B102" s="127" t="s">
        <v>862</v>
      </c>
      <c r="C102" s="307"/>
      <c r="D102" s="122"/>
      <c r="E102" s="139" t="s">
        <v>504</v>
      </c>
      <c r="F102" s="122" t="s">
        <v>505</v>
      </c>
      <c r="G102" s="420"/>
      <c r="H102" s="340"/>
      <c r="I102" s="251">
        <v>1</v>
      </c>
      <c r="J102" s="154" t="s">
        <v>1679</v>
      </c>
      <c r="K102" s="243" t="s">
        <v>1014</v>
      </c>
      <c r="L102" s="243"/>
      <c r="M102" s="142"/>
      <c r="N102" s="142"/>
      <c r="O102" s="302"/>
      <c r="P102" s="302"/>
      <c r="Q102" s="246" t="s">
        <v>1324</v>
      </c>
      <c r="R102" s="155" t="s">
        <v>1324</v>
      </c>
    </row>
    <row r="103" spans="2:18" s="124" customFormat="1" ht="26.25" customHeight="1" x14ac:dyDescent="0.2">
      <c r="B103" s="366"/>
      <c r="C103" s="313" t="s">
        <v>504</v>
      </c>
      <c r="D103" s="314"/>
      <c r="E103" s="313" t="s">
        <v>504</v>
      </c>
      <c r="F103" s="315"/>
      <c r="G103" s="417"/>
      <c r="H103" s="313"/>
      <c r="I103" s="316">
        <f>I102</f>
        <v>1</v>
      </c>
      <c r="J103" s="317"/>
      <c r="K103" s="314"/>
      <c r="L103" s="314"/>
      <c r="M103" s="318"/>
      <c r="N103" s="318"/>
      <c r="O103" s="318"/>
      <c r="P103" s="318"/>
      <c r="Q103" s="315"/>
      <c r="R103" s="367"/>
    </row>
    <row r="104" spans="2:18" s="124" customFormat="1" ht="127.5" x14ac:dyDescent="0.2">
      <c r="B104" s="127" t="s">
        <v>862</v>
      </c>
      <c r="C104" s="139"/>
      <c r="D104" s="122"/>
      <c r="E104" s="344" t="s">
        <v>245</v>
      </c>
      <c r="F104" s="197" t="s">
        <v>873</v>
      </c>
      <c r="G104" s="350" t="s">
        <v>1141</v>
      </c>
      <c r="H104" s="350" t="s">
        <v>1140</v>
      </c>
      <c r="I104" s="345">
        <v>1</v>
      </c>
      <c r="J104" s="197" t="s">
        <v>641</v>
      </c>
      <c r="K104" s="246" t="s">
        <v>1577</v>
      </c>
      <c r="L104" s="197"/>
      <c r="M104" s="346">
        <v>43739</v>
      </c>
      <c r="N104" s="346">
        <v>43830</v>
      </c>
      <c r="O104" s="243"/>
      <c r="P104" s="142"/>
      <c r="Q104" s="122"/>
      <c r="R104" s="347" t="s">
        <v>1138</v>
      </c>
    </row>
    <row r="105" spans="2:18" s="124" customFormat="1" ht="102" x14ac:dyDescent="0.2">
      <c r="B105" s="127" t="s">
        <v>862</v>
      </c>
      <c r="C105" s="139"/>
      <c r="D105" s="122"/>
      <c r="E105" s="344" t="s">
        <v>245</v>
      </c>
      <c r="F105" s="197" t="s">
        <v>874</v>
      </c>
      <c r="G105" s="350" t="s">
        <v>1141</v>
      </c>
      <c r="H105" s="350" t="s">
        <v>1140</v>
      </c>
      <c r="I105" s="345">
        <v>1</v>
      </c>
      <c r="J105" s="197" t="s">
        <v>641</v>
      </c>
      <c r="K105" s="176" t="s">
        <v>1577</v>
      </c>
      <c r="L105" s="197"/>
      <c r="M105" s="346">
        <v>43739</v>
      </c>
      <c r="N105" s="346">
        <v>43830</v>
      </c>
      <c r="O105" s="243"/>
      <c r="P105" s="142"/>
      <c r="Q105" s="122"/>
      <c r="R105" s="347" t="s">
        <v>1138</v>
      </c>
    </row>
    <row r="106" spans="2:18" s="124" customFormat="1" ht="140.25" x14ac:dyDescent="0.2">
      <c r="B106" s="127" t="s">
        <v>862</v>
      </c>
      <c r="C106" s="139"/>
      <c r="D106" s="122"/>
      <c r="E106" s="344" t="s">
        <v>245</v>
      </c>
      <c r="F106" s="197" t="s">
        <v>1747</v>
      </c>
      <c r="G106" s="350" t="s">
        <v>867</v>
      </c>
      <c r="H106" s="350" t="s">
        <v>1343</v>
      </c>
      <c r="I106" s="345">
        <v>0</v>
      </c>
      <c r="J106" s="197" t="s">
        <v>1500</v>
      </c>
      <c r="K106" s="245" t="s">
        <v>953</v>
      </c>
      <c r="L106" s="197" t="s">
        <v>1011</v>
      </c>
      <c r="M106" s="346"/>
      <c r="N106" s="346">
        <v>43554</v>
      </c>
      <c r="O106" s="456">
        <v>43525</v>
      </c>
      <c r="P106" s="456">
        <v>43585</v>
      </c>
      <c r="Q106" s="122"/>
      <c r="R106" s="365"/>
    </row>
    <row r="107" spans="2:18" s="124" customFormat="1" ht="143.25" customHeight="1" x14ac:dyDescent="0.2">
      <c r="B107" s="127" t="s">
        <v>862</v>
      </c>
      <c r="C107" s="139"/>
      <c r="D107" s="122"/>
      <c r="E107" s="139" t="s">
        <v>245</v>
      </c>
      <c r="F107" s="246" t="s">
        <v>1102</v>
      </c>
      <c r="G107" s="414" t="s">
        <v>1126</v>
      </c>
      <c r="H107" s="340" t="s">
        <v>1129</v>
      </c>
      <c r="I107" s="251">
        <v>0</v>
      </c>
      <c r="J107" s="154" t="s">
        <v>1500</v>
      </c>
      <c r="K107" s="245" t="s">
        <v>1014</v>
      </c>
      <c r="L107" s="243" t="s">
        <v>1009</v>
      </c>
      <c r="M107" s="142"/>
      <c r="N107" s="142"/>
      <c r="O107" s="142"/>
      <c r="P107" s="142"/>
      <c r="Q107" s="122"/>
      <c r="R107" s="365"/>
    </row>
    <row r="108" spans="2:18" s="124" customFormat="1" ht="0.75" customHeight="1" x14ac:dyDescent="0.2">
      <c r="B108" s="127" t="s">
        <v>862</v>
      </c>
      <c r="C108" s="139"/>
      <c r="D108" s="122"/>
      <c r="E108" s="344" t="s">
        <v>245</v>
      </c>
      <c r="F108" s="197" t="s">
        <v>393</v>
      </c>
      <c r="G108" s="350"/>
      <c r="H108" s="350"/>
      <c r="I108" s="345">
        <v>1</v>
      </c>
      <c r="J108" s="197" t="s">
        <v>1664</v>
      </c>
      <c r="K108" s="246" t="s">
        <v>1577</v>
      </c>
      <c r="L108" s="197"/>
      <c r="M108" s="346"/>
      <c r="N108" s="346"/>
      <c r="O108" s="243"/>
      <c r="P108" s="142"/>
      <c r="Q108" s="122"/>
      <c r="R108" s="347" t="s">
        <v>1469</v>
      </c>
    </row>
    <row r="109" spans="2:18" s="124" customFormat="1" ht="29.25" customHeight="1" x14ac:dyDescent="0.2">
      <c r="B109" s="366"/>
      <c r="C109" s="313" t="s">
        <v>245</v>
      </c>
      <c r="D109" s="314"/>
      <c r="E109" s="313" t="s">
        <v>245</v>
      </c>
      <c r="F109" s="315"/>
      <c r="G109" s="417"/>
      <c r="H109" s="313"/>
      <c r="I109" s="316">
        <f>AVERAGE(I104:I108)</f>
        <v>0.6</v>
      </c>
      <c r="J109" s="317"/>
      <c r="K109" s="314"/>
      <c r="L109" s="314"/>
      <c r="M109" s="318"/>
      <c r="N109" s="318"/>
      <c r="O109" s="318"/>
      <c r="P109" s="318"/>
      <c r="Q109" s="315"/>
      <c r="R109" s="367"/>
    </row>
    <row r="110" spans="2:18" s="124" customFormat="1" ht="93" customHeight="1" x14ac:dyDescent="0.2">
      <c r="B110" s="127" t="s">
        <v>862</v>
      </c>
      <c r="C110" s="139"/>
      <c r="D110" s="136"/>
      <c r="E110" s="139" t="s">
        <v>266</v>
      </c>
      <c r="F110" s="245" t="s">
        <v>1136</v>
      </c>
      <c r="G110" s="414" t="s">
        <v>1137</v>
      </c>
      <c r="H110" s="340" t="s">
        <v>1622</v>
      </c>
      <c r="I110" s="251">
        <v>0</v>
      </c>
      <c r="J110" s="154" t="s">
        <v>1663</v>
      </c>
      <c r="K110" s="176" t="s">
        <v>1577</v>
      </c>
      <c r="L110" s="245" t="s">
        <v>1595</v>
      </c>
      <c r="M110" s="142"/>
      <c r="N110" s="142"/>
      <c r="O110" s="142">
        <v>43466</v>
      </c>
      <c r="P110" s="142">
        <v>43830</v>
      </c>
      <c r="Q110" s="243"/>
      <c r="R110" s="244" t="s">
        <v>1147</v>
      </c>
    </row>
    <row r="111" spans="2:18" s="124" customFormat="1" ht="114.75" customHeight="1" x14ac:dyDescent="0.2">
      <c r="B111" s="127" t="s">
        <v>862</v>
      </c>
      <c r="C111" s="139" t="s">
        <v>966</v>
      </c>
      <c r="D111" s="122" t="s">
        <v>269</v>
      </c>
      <c r="E111" s="139" t="s">
        <v>266</v>
      </c>
      <c r="F111" s="122" t="s">
        <v>444</v>
      </c>
      <c r="G111" s="414" t="s">
        <v>1637</v>
      </c>
      <c r="H111" s="340" t="s">
        <v>1744</v>
      </c>
      <c r="I111" s="251">
        <v>0</v>
      </c>
      <c r="J111" s="154" t="s">
        <v>1662</v>
      </c>
      <c r="K111" s="245" t="s">
        <v>953</v>
      </c>
      <c r="L111" s="245" t="s">
        <v>1013</v>
      </c>
      <c r="M111" s="142"/>
      <c r="N111" s="142"/>
      <c r="O111" s="142">
        <v>43525</v>
      </c>
      <c r="P111" s="142">
        <v>43554</v>
      </c>
      <c r="Q111" s="174" t="s">
        <v>1638</v>
      </c>
      <c r="R111" s="365" t="s">
        <v>1148</v>
      </c>
    </row>
    <row r="112" spans="2:18" s="124" customFormat="1" ht="76.5" customHeight="1" x14ac:dyDescent="0.2">
      <c r="B112" s="127" t="s">
        <v>862</v>
      </c>
      <c r="C112" s="139" t="s">
        <v>966</v>
      </c>
      <c r="D112" s="122" t="s">
        <v>435</v>
      </c>
      <c r="E112" s="139" t="s">
        <v>266</v>
      </c>
      <c r="F112" s="122" t="s">
        <v>436</v>
      </c>
      <c r="G112" s="414" t="s">
        <v>1082</v>
      </c>
      <c r="H112" s="340" t="s">
        <v>1058</v>
      </c>
      <c r="I112" s="251">
        <v>0</v>
      </c>
      <c r="J112" s="154" t="s">
        <v>1500</v>
      </c>
      <c r="K112" s="245" t="s">
        <v>953</v>
      </c>
      <c r="L112" s="245"/>
      <c r="M112" s="142"/>
      <c r="N112" s="142"/>
      <c r="O112" s="142">
        <v>43556</v>
      </c>
      <c r="P112" s="142">
        <v>43615</v>
      </c>
      <c r="Q112" s="122"/>
      <c r="R112" s="365"/>
    </row>
    <row r="113" spans="2:18" s="124" customFormat="1" ht="51" customHeight="1" x14ac:dyDescent="0.2">
      <c r="B113" s="127" t="s">
        <v>862</v>
      </c>
      <c r="C113" s="162"/>
      <c r="D113" s="137"/>
      <c r="E113" s="139" t="s">
        <v>266</v>
      </c>
      <c r="F113" s="122" t="s">
        <v>433</v>
      </c>
      <c r="G113" s="414" t="s">
        <v>1080</v>
      </c>
      <c r="H113" s="340" t="s">
        <v>1058</v>
      </c>
      <c r="I113" s="249">
        <v>1</v>
      </c>
      <c r="J113" s="154" t="s">
        <v>1500</v>
      </c>
      <c r="K113" s="245" t="s">
        <v>953</v>
      </c>
      <c r="L113" s="245"/>
      <c r="M113" s="142">
        <v>43252</v>
      </c>
      <c r="N113" s="142"/>
      <c r="O113" s="302"/>
      <c r="P113" s="302">
        <v>43496</v>
      </c>
      <c r="Q113" s="243"/>
      <c r="R113" s="244"/>
    </row>
    <row r="114" spans="2:18" s="124" customFormat="1" ht="62.25" customHeight="1" x14ac:dyDescent="0.2">
      <c r="B114" s="127" t="s">
        <v>862</v>
      </c>
      <c r="C114" s="139"/>
      <c r="D114" s="122"/>
      <c r="E114" s="139" t="s">
        <v>266</v>
      </c>
      <c r="F114" s="245" t="s">
        <v>1125</v>
      </c>
      <c r="G114" s="414" t="s">
        <v>1103</v>
      </c>
      <c r="H114" s="340" t="s">
        <v>1623</v>
      </c>
      <c r="I114" s="249">
        <v>0.5</v>
      </c>
      <c r="J114" s="154" t="s">
        <v>1662</v>
      </c>
      <c r="K114" s="245" t="s">
        <v>953</v>
      </c>
      <c r="L114" s="245" t="s">
        <v>1013</v>
      </c>
      <c r="M114" s="142">
        <v>43374</v>
      </c>
      <c r="N114" s="142">
        <v>43465</v>
      </c>
      <c r="O114" s="302">
        <v>43497</v>
      </c>
      <c r="P114" s="302">
        <v>43554</v>
      </c>
      <c r="Q114" s="246" t="s">
        <v>1624</v>
      </c>
      <c r="R114" s="244" t="s">
        <v>1151</v>
      </c>
    </row>
    <row r="115" spans="2:18" s="124" customFormat="1" ht="87.75" customHeight="1" x14ac:dyDescent="0.2">
      <c r="B115" s="127" t="s">
        <v>862</v>
      </c>
      <c r="C115" s="351"/>
      <c r="D115" s="348"/>
      <c r="E115" s="344" t="s">
        <v>266</v>
      </c>
      <c r="F115" s="197" t="s">
        <v>329</v>
      </c>
      <c r="G115" s="350" t="s">
        <v>894</v>
      </c>
      <c r="H115" s="350" t="s">
        <v>1066</v>
      </c>
      <c r="I115" s="345">
        <v>1</v>
      </c>
      <c r="J115" s="197" t="s">
        <v>1500</v>
      </c>
      <c r="K115" s="245" t="s">
        <v>953</v>
      </c>
      <c r="L115" s="197"/>
      <c r="M115" s="142"/>
      <c r="N115" s="142"/>
      <c r="O115" s="142"/>
      <c r="P115" s="242"/>
      <c r="Q115" s="246"/>
      <c r="R115" s="238" t="s">
        <v>1573</v>
      </c>
    </row>
    <row r="116" spans="2:18" s="124" customFormat="1" ht="44.25" customHeight="1" x14ac:dyDescent="0.2">
      <c r="B116" s="127" t="s">
        <v>862</v>
      </c>
      <c r="C116" s="139"/>
      <c r="D116" s="122"/>
      <c r="E116" s="139" t="s">
        <v>266</v>
      </c>
      <c r="F116" s="245" t="s">
        <v>450</v>
      </c>
      <c r="G116" s="414" t="s">
        <v>1316</v>
      </c>
      <c r="H116" s="340" t="s">
        <v>1057</v>
      </c>
      <c r="I116" s="251">
        <v>0</v>
      </c>
      <c r="J116" s="154" t="s">
        <v>1500</v>
      </c>
      <c r="K116" s="245" t="s">
        <v>953</v>
      </c>
      <c r="L116" s="245"/>
      <c r="M116" s="142"/>
      <c r="N116" s="142"/>
      <c r="O116" s="142"/>
      <c r="P116" s="142">
        <v>43861</v>
      </c>
      <c r="Q116" s="122"/>
      <c r="R116" s="365"/>
    </row>
    <row r="117" spans="2:18" s="124" customFormat="1" ht="62.25" customHeight="1" x14ac:dyDescent="0.2">
      <c r="B117" s="127" t="s">
        <v>862</v>
      </c>
      <c r="C117" s="139"/>
      <c r="D117" s="122"/>
      <c r="E117" s="139" t="s">
        <v>266</v>
      </c>
      <c r="F117" s="122" t="s">
        <v>439</v>
      </c>
      <c r="G117" s="414" t="s">
        <v>907</v>
      </c>
      <c r="H117" s="336" t="s">
        <v>1687</v>
      </c>
      <c r="I117" s="252">
        <v>0.5</v>
      </c>
      <c r="J117" s="154" t="s">
        <v>1500</v>
      </c>
      <c r="K117" s="245" t="s">
        <v>953</v>
      </c>
      <c r="L117" s="245"/>
      <c r="M117" s="142">
        <v>43282</v>
      </c>
      <c r="N117" s="142">
        <v>43342</v>
      </c>
      <c r="O117" s="142">
        <v>43556</v>
      </c>
      <c r="P117" s="142">
        <v>43707</v>
      </c>
      <c r="Q117" s="243"/>
      <c r="R117" s="150" t="s">
        <v>1688</v>
      </c>
    </row>
    <row r="118" spans="2:18" s="124" customFormat="1" ht="62.25" customHeight="1" x14ac:dyDescent="0.2">
      <c r="B118" s="127" t="s">
        <v>862</v>
      </c>
      <c r="C118" s="139"/>
      <c r="D118" s="122"/>
      <c r="E118" s="139" t="s">
        <v>266</v>
      </c>
      <c r="F118" s="122" t="s">
        <v>434</v>
      </c>
      <c r="G118" s="414" t="s">
        <v>905</v>
      </c>
      <c r="H118" s="340" t="s">
        <v>1081</v>
      </c>
      <c r="I118" s="249">
        <v>1</v>
      </c>
      <c r="J118" s="154" t="s">
        <v>1500</v>
      </c>
      <c r="K118" s="245" t="s">
        <v>953</v>
      </c>
      <c r="L118" s="245"/>
      <c r="M118" s="142"/>
      <c r="N118" s="142"/>
      <c r="O118" s="142">
        <v>43466</v>
      </c>
      <c r="P118" s="346">
        <v>43524</v>
      </c>
      <c r="Q118" s="122"/>
      <c r="R118" s="365"/>
    </row>
    <row r="119" spans="2:18" s="124" customFormat="1" ht="62.25" customHeight="1" x14ac:dyDescent="0.2">
      <c r="B119" s="127" t="s">
        <v>862</v>
      </c>
      <c r="C119" s="139" t="s">
        <v>966</v>
      </c>
      <c r="D119" s="122" t="s">
        <v>441</v>
      </c>
      <c r="E119" s="139" t="s">
        <v>266</v>
      </c>
      <c r="F119" s="122" t="s">
        <v>442</v>
      </c>
      <c r="G119" s="414" t="s">
        <v>1085</v>
      </c>
      <c r="H119" s="340" t="s">
        <v>1086</v>
      </c>
      <c r="I119" s="251">
        <v>0</v>
      </c>
      <c r="J119" s="154" t="s">
        <v>1500</v>
      </c>
      <c r="K119" s="245" t="s">
        <v>953</v>
      </c>
      <c r="L119" s="245"/>
      <c r="M119" s="142"/>
      <c r="N119" s="142"/>
      <c r="O119" s="142">
        <v>43466</v>
      </c>
      <c r="P119" s="142">
        <v>43554</v>
      </c>
      <c r="Q119" s="122"/>
      <c r="R119" s="365"/>
    </row>
    <row r="120" spans="2:18" s="124" customFormat="1" ht="62.25" customHeight="1" x14ac:dyDescent="0.2">
      <c r="B120" s="127" t="s">
        <v>862</v>
      </c>
      <c r="C120" s="139"/>
      <c r="D120" s="122"/>
      <c r="E120" s="139" t="s">
        <v>266</v>
      </c>
      <c r="F120" s="241" t="s">
        <v>445</v>
      </c>
      <c r="G120" s="414" t="s">
        <v>1639</v>
      </c>
      <c r="H120" s="340" t="s">
        <v>1149</v>
      </c>
      <c r="I120" s="251">
        <v>0</v>
      </c>
      <c r="J120" s="154" t="s">
        <v>1664</v>
      </c>
      <c r="K120" s="176" t="s">
        <v>1577</v>
      </c>
      <c r="L120" s="245"/>
      <c r="M120" s="142">
        <v>43358</v>
      </c>
      <c r="N120" s="142">
        <v>43403</v>
      </c>
      <c r="O120" s="241"/>
      <c r="P120" s="302"/>
      <c r="Q120" s="241"/>
      <c r="R120" s="370" t="s">
        <v>1150</v>
      </c>
    </row>
    <row r="121" spans="2:18" s="124" customFormat="1" ht="62.25" customHeight="1" x14ac:dyDescent="0.2">
      <c r="B121" s="127" t="s">
        <v>862</v>
      </c>
      <c r="C121" s="139" t="s">
        <v>966</v>
      </c>
      <c r="D121" s="245" t="s">
        <v>1135</v>
      </c>
      <c r="E121" s="139" t="s">
        <v>266</v>
      </c>
      <c r="F121" s="122" t="s">
        <v>437</v>
      </c>
      <c r="G121" s="414" t="s">
        <v>906</v>
      </c>
      <c r="H121" s="340" t="s">
        <v>1657</v>
      </c>
      <c r="I121" s="249">
        <v>0.5</v>
      </c>
      <c r="J121" s="154" t="s">
        <v>1662</v>
      </c>
      <c r="K121" s="245" t="s">
        <v>953</v>
      </c>
      <c r="L121" s="245" t="s">
        <v>1013</v>
      </c>
      <c r="M121" s="142"/>
      <c r="N121" s="142"/>
      <c r="O121" s="142">
        <v>43466</v>
      </c>
      <c r="P121" s="142">
        <v>43554</v>
      </c>
      <c r="Q121" s="246" t="s">
        <v>1634</v>
      </c>
      <c r="R121" s="365"/>
    </row>
    <row r="122" spans="2:18" s="124" customFormat="1" ht="62.25" customHeight="1" x14ac:dyDescent="0.2">
      <c r="B122" s="127" t="s">
        <v>862</v>
      </c>
      <c r="C122" s="139" t="s">
        <v>965</v>
      </c>
      <c r="D122" s="122" t="s">
        <v>1089</v>
      </c>
      <c r="E122" s="139" t="s">
        <v>266</v>
      </c>
      <c r="F122" s="122" t="s">
        <v>449</v>
      </c>
      <c r="G122" s="414" t="s">
        <v>908</v>
      </c>
      <c r="H122" s="340" t="s">
        <v>1084</v>
      </c>
      <c r="I122" s="252">
        <v>1</v>
      </c>
      <c r="J122" s="154" t="s">
        <v>1500</v>
      </c>
      <c r="K122" s="245" t="s">
        <v>953</v>
      </c>
      <c r="L122" s="245"/>
      <c r="M122" s="142">
        <v>43252</v>
      </c>
      <c r="N122" s="142">
        <v>43312</v>
      </c>
      <c r="O122" s="302"/>
      <c r="P122" s="302"/>
      <c r="Q122" s="122"/>
      <c r="R122" s="365" t="s">
        <v>1658</v>
      </c>
    </row>
    <row r="123" spans="2:18" s="124" customFormat="1" ht="62.25" customHeight="1" x14ac:dyDescent="0.2">
      <c r="B123" s="127" t="s">
        <v>862</v>
      </c>
      <c r="C123" s="139"/>
      <c r="D123" s="136"/>
      <c r="E123" s="139" t="s">
        <v>266</v>
      </c>
      <c r="F123" s="245" t="s">
        <v>451</v>
      </c>
      <c r="G123" s="414" t="s">
        <v>908</v>
      </c>
      <c r="H123" s="340" t="s">
        <v>1084</v>
      </c>
      <c r="I123" s="252">
        <v>1</v>
      </c>
      <c r="J123" s="154" t="s">
        <v>1500</v>
      </c>
      <c r="K123" s="245" t="s">
        <v>953</v>
      </c>
      <c r="L123" s="245"/>
      <c r="M123" s="142">
        <v>43252</v>
      </c>
      <c r="N123" s="142">
        <v>43312</v>
      </c>
      <c r="O123" s="302"/>
      <c r="P123" s="302"/>
      <c r="Q123" s="243"/>
      <c r="R123" s="365" t="s">
        <v>1658</v>
      </c>
    </row>
    <row r="124" spans="2:18" s="124" customFormat="1" ht="62.25" customHeight="1" x14ac:dyDescent="0.2">
      <c r="B124" s="127" t="s">
        <v>862</v>
      </c>
      <c r="C124" s="139"/>
      <c r="D124" s="122"/>
      <c r="E124" s="139" t="s">
        <v>266</v>
      </c>
      <c r="F124" s="122" t="s">
        <v>440</v>
      </c>
      <c r="G124" s="414" t="s">
        <v>908</v>
      </c>
      <c r="H124" s="340" t="s">
        <v>1084</v>
      </c>
      <c r="I124" s="252">
        <v>1</v>
      </c>
      <c r="J124" s="154" t="s">
        <v>1500</v>
      </c>
      <c r="K124" s="245" t="s">
        <v>953</v>
      </c>
      <c r="L124" s="245"/>
      <c r="M124" s="142">
        <v>43252</v>
      </c>
      <c r="N124" s="142">
        <v>43312</v>
      </c>
      <c r="O124" s="302"/>
      <c r="P124" s="302"/>
      <c r="Q124" s="122"/>
      <c r="R124" s="365" t="s">
        <v>1658</v>
      </c>
    </row>
    <row r="125" spans="2:18" s="124" customFormat="1" ht="62.25" customHeight="1" x14ac:dyDescent="0.2">
      <c r="B125" s="127" t="s">
        <v>862</v>
      </c>
      <c r="C125" s="139" t="s">
        <v>965</v>
      </c>
      <c r="D125" s="122" t="s">
        <v>1083</v>
      </c>
      <c r="E125" s="139" t="s">
        <v>266</v>
      </c>
      <c r="F125" s="122" t="s">
        <v>438</v>
      </c>
      <c r="G125" s="414" t="s">
        <v>1315</v>
      </c>
      <c r="H125" s="340" t="s">
        <v>1146</v>
      </c>
      <c r="I125" s="251">
        <v>0</v>
      </c>
      <c r="J125" s="154" t="s">
        <v>1663</v>
      </c>
      <c r="K125" s="176" t="s">
        <v>1577</v>
      </c>
      <c r="L125" s="245" t="s">
        <v>1621</v>
      </c>
      <c r="M125" s="142"/>
      <c r="N125" s="142">
        <v>43342</v>
      </c>
      <c r="O125" s="302"/>
      <c r="P125" s="302"/>
      <c r="Q125" s="246" t="s">
        <v>1635</v>
      </c>
      <c r="R125" s="365"/>
    </row>
    <row r="126" spans="2:18" s="124" customFormat="1" ht="62.25" customHeight="1" x14ac:dyDescent="0.2">
      <c r="B126" s="127" t="s">
        <v>862</v>
      </c>
      <c r="C126" s="139"/>
      <c r="D126" s="122"/>
      <c r="E126" s="139" t="s">
        <v>266</v>
      </c>
      <c r="F126" s="122" t="s">
        <v>432</v>
      </c>
      <c r="G126" s="414" t="s">
        <v>1079</v>
      </c>
      <c r="H126" s="336" t="s">
        <v>955</v>
      </c>
      <c r="I126" s="249">
        <v>1</v>
      </c>
      <c r="J126" s="154" t="s">
        <v>1500</v>
      </c>
      <c r="K126" s="245" t="s">
        <v>953</v>
      </c>
      <c r="L126" s="245" t="s">
        <v>1014</v>
      </c>
      <c r="M126" s="142">
        <v>43313</v>
      </c>
      <c r="N126" s="142">
        <v>43342</v>
      </c>
      <c r="O126" s="142"/>
      <c r="P126" s="142"/>
      <c r="Q126" s="246"/>
      <c r="R126" s="365"/>
    </row>
    <row r="127" spans="2:18" s="134" customFormat="1" ht="81.75" customHeight="1" x14ac:dyDescent="0.2">
      <c r="B127" s="127" t="s">
        <v>862</v>
      </c>
      <c r="C127" s="139"/>
      <c r="D127" s="122"/>
      <c r="E127" s="139" t="s">
        <v>266</v>
      </c>
      <c r="F127" s="122" t="s">
        <v>447</v>
      </c>
      <c r="G127" s="414" t="s">
        <v>1088</v>
      </c>
      <c r="H127" s="340" t="s">
        <v>1743</v>
      </c>
      <c r="I127" s="249">
        <v>0.5</v>
      </c>
      <c r="J127" s="154" t="s">
        <v>1500</v>
      </c>
      <c r="K127" s="245" t="s">
        <v>953</v>
      </c>
      <c r="L127" s="245"/>
      <c r="M127" s="142">
        <v>43221</v>
      </c>
      <c r="N127" s="142">
        <v>43281</v>
      </c>
      <c r="O127" s="302">
        <v>43617</v>
      </c>
      <c r="P127" s="302">
        <v>43646</v>
      </c>
      <c r="Q127" s="122"/>
      <c r="R127" s="365"/>
    </row>
    <row r="128" spans="2:18" s="124" customFormat="1" ht="81.75" customHeight="1" x14ac:dyDescent="0.2">
      <c r="B128" s="127" t="s">
        <v>862</v>
      </c>
      <c r="C128" s="139"/>
      <c r="D128" s="122"/>
      <c r="E128" s="139" t="s">
        <v>266</v>
      </c>
      <c r="F128" s="122" t="s">
        <v>443</v>
      </c>
      <c r="G128" s="414" t="s">
        <v>1636</v>
      </c>
      <c r="H128" s="340" t="s">
        <v>1128</v>
      </c>
      <c r="I128" s="249">
        <v>0.5</v>
      </c>
      <c r="J128" s="154" t="s">
        <v>1662</v>
      </c>
      <c r="K128" s="245" t="s">
        <v>953</v>
      </c>
      <c r="L128" s="245"/>
      <c r="M128" s="142">
        <v>43221</v>
      </c>
      <c r="N128" s="142">
        <v>43250</v>
      </c>
      <c r="O128" s="302">
        <v>43617</v>
      </c>
      <c r="P128" s="302">
        <v>43646</v>
      </c>
      <c r="Q128" s="122"/>
      <c r="R128" s="150" t="s">
        <v>1689</v>
      </c>
    </row>
    <row r="129" spans="2:18" s="124" customFormat="1" ht="74.25" customHeight="1" x14ac:dyDescent="0.2">
      <c r="B129" s="127" t="s">
        <v>862</v>
      </c>
      <c r="C129" s="344" t="s">
        <v>965</v>
      </c>
      <c r="D129" s="348" t="s">
        <v>265</v>
      </c>
      <c r="E129" s="344" t="s">
        <v>266</v>
      </c>
      <c r="F129" s="197" t="s">
        <v>267</v>
      </c>
      <c r="G129" s="350" t="s">
        <v>883</v>
      </c>
      <c r="H129" s="350" t="s">
        <v>1023</v>
      </c>
      <c r="I129" s="345">
        <v>0.5</v>
      </c>
      <c r="J129" s="197" t="s">
        <v>1500</v>
      </c>
      <c r="K129" s="245" t="s">
        <v>953</v>
      </c>
      <c r="L129" s="197" t="s">
        <v>1011</v>
      </c>
      <c r="M129" s="142"/>
      <c r="N129" s="142"/>
      <c r="O129" s="142"/>
      <c r="P129" s="242">
        <v>43615</v>
      </c>
      <c r="Q129" s="246"/>
      <c r="R129" s="244" t="s">
        <v>1579</v>
      </c>
    </row>
    <row r="130" spans="2:18" s="124" customFormat="1" ht="76.5" customHeight="1" x14ac:dyDescent="0.2">
      <c r="B130" s="127" t="s">
        <v>862</v>
      </c>
      <c r="C130" s="139"/>
      <c r="D130" s="243"/>
      <c r="E130" s="139" t="s">
        <v>266</v>
      </c>
      <c r="F130" s="245" t="s">
        <v>448</v>
      </c>
      <c r="G130" s="420"/>
      <c r="H130" s="340"/>
      <c r="I130" s="251">
        <v>0</v>
      </c>
      <c r="J130" s="154" t="s">
        <v>1664</v>
      </c>
      <c r="K130" s="246" t="s">
        <v>1014</v>
      </c>
      <c r="L130" s="246"/>
      <c r="M130" s="142"/>
      <c r="N130" s="142"/>
      <c r="O130" s="302"/>
      <c r="P130" s="302"/>
      <c r="Q130" s="246" t="s">
        <v>1271</v>
      </c>
      <c r="R130" s="365"/>
    </row>
    <row r="131" spans="2:18" s="124" customFormat="1" ht="101.25" customHeight="1" x14ac:dyDescent="0.2">
      <c r="B131" s="127" t="s">
        <v>862</v>
      </c>
      <c r="C131" s="139" t="s">
        <v>965</v>
      </c>
      <c r="D131" s="122" t="s">
        <v>1090</v>
      </c>
      <c r="E131" s="139" t="s">
        <v>266</v>
      </c>
      <c r="F131" s="122" t="s">
        <v>452</v>
      </c>
      <c r="G131" s="420"/>
      <c r="H131" s="416" t="s">
        <v>1813</v>
      </c>
      <c r="I131" s="251">
        <v>0</v>
      </c>
      <c r="J131" s="154" t="s">
        <v>1665</v>
      </c>
      <c r="K131" s="243" t="s">
        <v>1033</v>
      </c>
      <c r="L131" s="243"/>
      <c r="M131" s="142"/>
      <c r="N131" s="142"/>
      <c r="O131" s="302"/>
      <c r="P131" s="302"/>
      <c r="Q131" s="122"/>
      <c r="R131" s="150"/>
    </row>
    <row r="132" spans="2:18" s="124" customFormat="1" ht="0.75" customHeight="1" x14ac:dyDescent="0.2">
      <c r="B132" s="127" t="s">
        <v>862</v>
      </c>
      <c r="C132" s="139" t="s">
        <v>966</v>
      </c>
      <c r="D132" s="122" t="s">
        <v>1087</v>
      </c>
      <c r="E132" s="246" t="s">
        <v>266</v>
      </c>
      <c r="F132" s="246" t="s">
        <v>446</v>
      </c>
      <c r="G132" s="420"/>
      <c r="H132" s="340"/>
      <c r="I132" s="251">
        <v>0</v>
      </c>
      <c r="J132" s="154" t="s">
        <v>1664</v>
      </c>
      <c r="K132" s="246" t="s">
        <v>1577</v>
      </c>
      <c r="L132" s="246"/>
      <c r="M132" s="142"/>
      <c r="N132" s="142"/>
      <c r="O132" s="302"/>
      <c r="P132" s="302"/>
      <c r="Q132" s="243"/>
      <c r="R132" s="244"/>
    </row>
    <row r="133" spans="2:18" s="124" customFormat="1" ht="36.75" customHeight="1" x14ac:dyDescent="0.2">
      <c r="B133" s="366"/>
      <c r="C133" s="313" t="s">
        <v>266</v>
      </c>
      <c r="D133" s="314"/>
      <c r="E133" s="313" t="s">
        <v>266</v>
      </c>
      <c r="F133" s="315"/>
      <c r="G133" s="417"/>
      <c r="H133" s="313"/>
      <c r="I133" s="316">
        <f>AVERAGE(I110:I132)</f>
        <v>0.43478260869565216</v>
      </c>
      <c r="J133" s="317"/>
      <c r="K133" s="314"/>
      <c r="L133" s="314"/>
      <c r="M133" s="318"/>
      <c r="N133" s="318"/>
      <c r="O133" s="318"/>
      <c r="P133" s="318"/>
      <c r="Q133" s="315"/>
      <c r="R133" s="367"/>
    </row>
    <row r="134" spans="2:18" s="124" customFormat="1" ht="78" customHeight="1" x14ac:dyDescent="0.2">
      <c r="B134" s="127" t="s">
        <v>862</v>
      </c>
      <c r="C134" s="351"/>
      <c r="D134" s="348"/>
      <c r="E134" s="344" t="s">
        <v>249</v>
      </c>
      <c r="F134" s="197" t="s">
        <v>974</v>
      </c>
      <c r="G134" s="350" t="s">
        <v>1226</v>
      </c>
      <c r="H134" s="350" t="s">
        <v>1227</v>
      </c>
      <c r="I134" s="345">
        <v>0.8</v>
      </c>
      <c r="J134" s="197" t="s">
        <v>1667</v>
      </c>
      <c r="K134" s="197" t="s">
        <v>1014</v>
      </c>
      <c r="L134" s="197"/>
      <c r="M134" s="197"/>
      <c r="N134" s="197"/>
      <c r="O134" s="346"/>
      <c r="P134" s="346"/>
      <c r="Q134" s="395"/>
      <c r="R134" s="400" t="s">
        <v>1548</v>
      </c>
    </row>
    <row r="135" spans="2:18" s="124" customFormat="1" ht="44.25" customHeight="1" x14ac:dyDescent="0.2">
      <c r="B135" s="127" t="s">
        <v>862</v>
      </c>
      <c r="C135" s="344"/>
      <c r="D135" s="348"/>
      <c r="E135" s="344" t="s">
        <v>249</v>
      </c>
      <c r="F135" s="197" t="s">
        <v>392</v>
      </c>
      <c r="G135" s="350" t="s">
        <v>1420</v>
      </c>
      <c r="H135" s="350" t="s">
        <v>1696</v>
      </c>
      <c r="I135" s="345">
        <v>1</v>
      </c>
      <c r="J135" s="197" t="s">
        <v>1664</v>
      </c>
      <c r="K135" s="197" t="s">
        <v>1014</v>
      </c>
      <c r="L135" s="197"/>
      <c r="M135" s="197"/>
      <c r="N135" s="197"/>
      <c r="O135" s="346"/>
      <c r="P135" s="346"/>
      <c r="Q135" s="395"/>
      <c r="R135" s="353" t="s">
        <v>1697</v>
      </c>
    </row>
    <row r="136" spans="2:18" s="124" customFormat="1" ht="85.5" customHeight="1" x14ac:dyDescent="0.2">
      <c r="B136" s="127" t="s">
        <v>862</v>
      </c>
      <c r="C136" s="344" t="s">
        <v>336</v>
      </c>
      <c r="D136" s="348" t="s">
        <v>389</v>
      </c>
      <c r="E136" s="344" t="s">
        <v>249</v>
      </c>
      <c r="F136" s="197" t="s">
        <v>390</v>
      </c>
      <c r="G136" s="350" t="s">
        <v>1586</v>
      </c>
      <c r="H136" s="350" t="s">
        <v>1587</v>
      </c>
      <c r="I136" s="345">
        <v>1</v>
      </c>
      <c r="J136" s="197" t="s">
        <v>1664</v>
      </c>
      <c r="K136" s="197" t="s">
        <v>1014</v>
      </c>
      <c r="L136" s="197"/>
      <c r="M136" s="197"/>
      <c r="N136" s="197"/>
      <c r="O136" s="346"/>
      <c r="P136" s="387">
        <v>43464</v>
      </c>
      <c r="Q136" s="402"/>
      <c r="R136" s="353" t="s">
        <v>1561</v>
      </c>
    </row>
    <row r="137" spans="2:18" s="124" customFormat="1" ht="71.25" customHeight="1" x14ac:dyDescent="0.2">
      <c r="B137" s="127" t="s">
        <v>862</v>
      </c>
      <c r="C137" s="139"/>
      <c r="D137" s="122"/>
      <c r="E137" s="139" t="s">
        <v>346</v>
      </c>
      <c r="F137" s="122" t="s">
        <v>361</v>
      </c>
      <c r="G137" s="414" t="s">
        <v>1249</v>
      </c>
      <c r="H137" s="340" t="s">
        <v>1250</v>
      </c>
      <c r="I137" s="249">
        <v>1</v>
      </c>
      <c r="J137" s="175" t="s">
        <v>1664</v>
      </c>
      <c r="K137" s="246" t="s">
        <v>1014</v>
      </c>
      <c r="L137" s="246"/>
      <c r="M137" s="142">
        <v>43327</v>
      </c>
      <c r="N137" s="142">
        <v>43434</v>
      </c>
      <c r="O137" s="142"/>
      <c r="P137" s="142"/>
      <c r="Q137" s="396" t="s">
        <v>1601</v>
      </c>
      <c r="R137" s="281" t="s">
        <v>1596</v>
      </c>
    </row>
    <row r="138" spans="2:18" s="124" customFormat="1" ht="71.25" customHeight="1" x14ac:dyDescent="0.2">
      <c r="B138" s="127" t="s">
        <v>862</v>
      </c>
      <c r="C138" s="139"/>
      <c r="D138" s="122"/>
      <c r="E138" s="139" t="s">
        <v>346</v>
      </c>
      <c r="F138" s="122" t="s">
        <v>457</v>
      </c>
      <c r="G138" s="414" t="s">
        <v>1249</v>
      </c>
      <c r="H138" s="340" t="s">
        <v>1250</v>
      </c>
      <c r="I138" s="249">
        <v>1</v>
      </c>
      <c r="J138" s="175" t="s">
        <v>1664</v>
      </c>
      <c r="K138" s="246" t="s">
        <v>1014</v>
      </c>
      <c r="L138" s="246"/>
      <c r="M138" s="142">
        <v>43327</v>
      </c>
      <c r="N138" s="142">
        <v>43434</v>
      </c>
      <c r="O138" s="142"/>
      <c r="P138" s="142"/>
      <c r="Q138" s="396" t="s">
        <v>1601</v>
      </c>
      <c r="R138" s="269" t="s">
        <v>1596</v>
      </c>
    </row>
    <row r="139" spans="2:18" s="124" customFormat="1" ht="99" customHeight="1" x14ac:dyDescent="0.2">
      <c r="B139" s="127" t="s">
        <v>862</v>
      </c>
      <c r="C139" s="139"/>
      <c r="D139" s="122"/>
      <c r="E139" s="139" t="s">
        <v>346</v>
      </c>
      <c r="F139" s="122" t="s">
        <v>458</v>
      </c>
      <c r="G139" s="414" t="s">
        <v>1249</v>
      </c>
      <c r="H139" s="340" t="s">
        <v>1250</v>
      </c>
      <c r="I139" s="249">
        <v>1</v>
      </c>
      <c r="J139" s="175" t="s">
        <v>1664</v>
      </c>
      <c r="K139" s="246" t="s">
        <v>1014</v>
      </c>
      <c r="L139" s="246"/>
      <c r="M139" s="142">
        <v>43327</v>
      </c>
      <c r="N139" s="142">
        <v>43434</v>
      </c>
      <c r="O139" s="142"/>
      <c r="P139" s="142"/>
      <c r="Q139" s="396" t="s">
        <v>1601</v>
      </c>
      <c r="R139" s="281" t="s">
        <v>1596</v>
      </c>
    </row>
    <row r="140" spans="2:18" s="124" customFormat="1" ht="78.75" customHeight="1" x14ac:dyDescent="0.2">
      <c r="B140" s="127" t="s">
        <v>862</v>
      </c>
      <c r="C140" s="139"/>
      <c r="D140" s="122"/>
      <c r="E140" s="139" t="s">
        <v>346</v>
      </c>
      <c r="F140" s="122" t="s">
        <v>347</v>
      </c>
      <c r="G140" s="414" t="s">
        <v>1249</v>
      </c>
      <c r="H140" s="340" t="s">
        <v>1250</v>
      </c>
      <c r="I140" s="249">
        <v>1</v>
      </c>
      <c r="J140" s="175" t="s">
        <v>1664</v>
      </c>
      <c r="K140" s="246" t="s">
        <v>1014</v>
      </c>
      <c r="L140" s="246"/>
      <c r="M140" s="142">
        <v>43327</v>
      </c>
      <c r="N140" s="142">
        <v>43434</v>
      </c>
      <c r="O140" s="142"/>
      <c r="P140" s="142"/>
      <c r="Q140" s="396" t="s">
        <v>1601</v>
      </c>
      <c r="R140" s="269" t="s">
        <v>1596</v>
      </c>
    </row>
    <row r="141" spans="2:18" s="124" customFormat="1" ht="78.75" customHeight="1" x14ac:dyDescent="0.2">
      <c r="B141" s="127" t="s">
        <v>862</v>
      </c>
      <c r="C141" s="139"/>
      <c r="D141" s="122"/>
      <c r="E141" s="139" t="s">
        <v>346</v>
      </c>
      <c r="F141" s="122" t="s">
        <v>348</v>
      </c>
      <c r="G141" s="414" t="s">
        <v>1249</v>
      </c>
      <c r="H141" s="340" t="s">
        <v>1250</v>
      </c>
      <c r="I141" s="249">
        <v>1</v>
      </c>
      <c r="J141" s="175" t="s">
        <v>1664</v>
      </c>
      <c r="K141" s="246" t="s">
        <v>1014</v>
      </c>
      <c r="L141" s="246"/>
      <c r="M141" s="142">
        <v>43327</v>
      </c>
      <c r="N141" s="142">
        <v>43434</v>
      </c>
      <c r="O141" s="142"/>
      <c r="P141" s="142"/>
      <c r="Q141" s="381" t="s">
        <v>1601</v>
      </c>
      <c r="R141" s="330" t="s">
        <v>1596</v>
      </c>
    </row>
    <row r="142" spans="2:18" s="124" customFormat="1" ht="132.75" customHeight="1" x14ac:dyDescent="0.2">
      <c r="B142" s="127" t="s">
        <v>862</v>
      </c>
      <c r="C142" s="351" t="s">
        <v>314</v>
      </c>
      <c r="D142" s="197" t="s">
        <v>315</v>
      </c>
      <c r="E142" s="344" t="s">
        <v>249</v>
      </c>
      <c r="F142" s="197" t="s">
        <v>391</v>
      </c>
      <c r="G142" s="350" t="s">
        <v>1255</v>
      </c>
      <c r="H142" s="350" t="s">
        <v>1256</v>
      </c>
      <c r="I142" s="345">
        <v>0</v>
      </c>
      <c r="J142" s="197" t="s">
        <v>1700</v>
      </c>
      <c r="K142" s="197" t="s">
        <v>1014</v>
      </c>
      <c r="L142" s="197"/>
      <c r="M142" s="197"/>
      <c r="N142" s="197"/>
      <c r="O142" s="346"/>
      <c r="P142" s="392">
        <v>43524</v>
      </c>
      <c r="Q142" s="401"/>
      <c r="R142" s="353"/>
    </row>
    <row r="143" spans="2:18" s="124" customFormat="1" ht="129.75" customHeight="1" x14ac:dyDescent="0.2">
      <c r="B143" s="127" t="s">
        <v>862</v>
      </c>
      <c r="C143" s="344"/>
      <c r="D143" s="348"/>
      <c r="E143" s="344" t="s">
        <v>249</v>
      </c>
      <c r="F143" s="197" t="s">
        <v>1132</v>
      </c>
      <c r="G143" s="350" t="s">
        <v>1264</v>
      </c>
      <c r="H143" s="350" t="s">
        <v>1265</v>
      </c>
      <c r="I143" s="345">
        <v>0.75</v>
      </c>
      <c r="J143" s="197" t="s">
        <v>1703</v>
      </c>
      <c r="K143" s="243" t="s">
        <v>1033</v>
      </c>
      <c r="L143" s="197" t="s">
        <v>1014</v>
      </c>
      <c r="M143" s="197"/>
      <c r="N143" s="197"/>
      <c r="O143" s="346">
        <v>43466</v>
      </c>
      <c r="P143" s="346">
        <v>43647</v>
      </c>
      <c r="Q143" s="346"/>
      <c r="R143" s="347" t="s">
        <v>1564</v>
      </c>
    </row>
    <row r="144" spans="2:18" s="124" customFormat="1" ht="63.75" customHeight="1" x14ac:dyDescent="0.2">
      <c r="B144" s="127" t="s">
        <v>862</v>
      </c>
      <c r="C144" s="344"/>
      <c r="D144" s="348"/>
      <c r="E144" s="344" t="s">
        <v>346</v>
      </c>
      <c r="F144" s="197" t="s">
        <v>367</v>
      </c>
      <c r="G144" s="350" t="s">
        <v>1394</v>
      </c>
      <c r="H144" s="350" t="s">
        <v>1252</v>
      </c>
      <c r="I144" s="345">
        <v>0.8</v>
      </c>
      <c r="J144" s="197" t="s">
        <v>1664</v>
      </c>
      <c r="K144" s="592" t="s">
        <v>1014</v>
      </c>
      <c r="L144" s="197"/>
      <c r="M144" s="197"/>
      <c r="N144" s="197"/>
      <c r="O144" s="346"/>
      <c r="P144" s="392">
        <v>43524</v>
      </c>
      <c r="Q144" s="392"/>
      <c r="R144" s="347"/>
    </row>
    <row r="145" spans="2:18" s="124" customFormat="1" ht="129" customHeight="1" x14ac:dyDescent="0.2">
      <c r="B145" s="127" t="s">
        <v>862</v>
      </c>
      <c r="C145" s="344"/>
      <c r="D145" s="348"/>
      <c r="E145" s="344" t="s">
        <v>249</v>
      </c>
      <c r="F145" s="197" t="s">
        <v>962</v>
      </c>
      <c r="G145" s="350" t="s">
        <v>882</v>
      </c>
      <c r="H145" s="350" t="s">
        <v>1022</v>
      </c>
      <c r="I145" s="345">
        <v>1</v>
      </c>
      <c r="J145" s="197" t="s">
        <v>1500</v>
      </c>
      <c r="K145" s="245" t="s">
        <v>953</v>
      </c>
      <c r="L145" s="197" t="s">
        <v>1011</v>
      </c>
      <c r="M145" s="197"/>
      <c r="N145" s="197"/>
      <c r="O145" s="346"/>
      <c r="P145" s="346"/>
      <c r="Q145" s="346"/>
      <c r="R145" s="347" t="s">
        <v>1353</v>
      </c>
    </row>
    <row r="146" spans="2:18" s="124" customFormat="1" ht="114.75" customHeight="1" x14ac:dyDescent="0.2">
      <c r="B146" s="127" t="s">
        <v>862</v>
      </c>
      <c r="C146" s="139"/>
      <c r="D146" s="122"/>
      <c r="E146" s="139" t="s">
        <v>346</v>
      </c>
      <c r="F146" s="243" t="s">
        <v>374</v>
      </c>
      <c r="G146" s="414" t="s">
        <v>1269</v>
      </c>
      <c r="H146" s="340" t="s">
        <v>1270</v>
      </c>
      <c r="I146" s="249">
        <v>0.4</v>
      </c>
      <c r="J146" s="154" t="s">
        <v>1683</v>
      </c>
      <c r="K146" s="246" t="s">
        <v>1014</v>
      </c>
      <c r="L146" s="246"/>
      <c r="M146" s="142">
        <v>43344</v>
      </c>
      <c r="N146" s="142">
        <v>43434</v>
      </c>
      <c r="O146" s="142"/>
      <c r="P146" s="272">
        <v>43525</v>
      </c>
      <c r="Q146" s="175" t="s">
        <v>1602</v>
      </c>
      <c r="R146" s="330" t="s">
        <v>1434</v>
      </c>
    </row>
    <row r="147" spans="2:18" s="124" customFormat="1" ht="127.5" customHeight="1" x14ac:dyDescent="0.2">
      <c r="B147" s="127" t="s">
        <v>862</v>
      </c>
      <c r="C147" s="163"/>
      <c r="D147" s="138"/>
      <c r="E147" s="139" t="s">
        <v>346</v>
      </c>
      <c r="F147" s="122" t="s">
        <v>375</v>
      </c>
      <c r="G147" s="414" t="s">
        <v>1269</v>
      </c>
      <c r="H147" s="340" t="s">
        <v>1270</v>
      </c>
      <c r="I147" s="249">
        <v>0.4</v>
      </c>
      <c r="J147" s="154" t="s">
        <v>1683</v>
      </c>
      <c r="K147" s="246" t="s">
        <v>1014</v>
      </c>
      <c r="L147" s="246"/>
      <c r="M147" s="142">
        <v>43344</v>
      </c>
      <c r="N147" s="142">
        <v>43434</v>
      </c>
      <c r="O147" s="142"/>
      <c r="P147" s="272">
        <v>43525</v>
      </c>
      <c r="Q147" s="304" t="s">
        <v>1602</v>
      </c>
      <c r="R147" s="371" t="s">
        <v>1434</v>
      </c>
    </row>
    <row r="148" spans="2:18" s="124" customFormat="1" ht="89.25" customHeight="1" x14ac:dyDescent="0.2">
      <c r="B148" s="127" t="s">
        <v>862</v>
      </c>
      <c r="C148" s="139"/>
      <c r="D148" s="136"/>
      <c r="E148" s="139" t="s">
        <v>346</v>
      </c>
      <c r="F148" s="122" t="s">
        <v>376</v>
      </c>
      <c r="G148" s="414" t="s">
        <v>1269</v>
      </c>
      <c r="H148" s="340" t="s">
        <v>1270</v>
      </c>
      <c r="I148" s="249">
        <v>0.4</v>
      </c>
      <c r="J148" s="154" t="s">
        <v>1683</v>
      </c>
      <c r="K148" s="246" t="s">
        <v>1014</v>
      </c>
      <c r="L148" s="246"/>
      <c r="M148" s="142">
        <v>43344</v>
      </c>
      <c r="N148" s="142">
        <v>43434</v>
      </c>
      <c r="O148" s="142"/>
      <c r="P148" s="272">
        <v>43525</v>
      </c>
      <c r="Q148" s="175" t="s">
        <v>1602</v>
      </c>
      <c r="R148" s="330" t="s">
        <v>1434</v>
      </c>
    </row>
    <row r="149" spans="2:18" s="124" customFormat="1" ht="75" customHeight="1" x14ac:dyDescent="0.2">
      <c r="B149" s="127" t="s">
        <v>862</v>
      </c>
      <c r="C149" s="344"/>
      <c r="D149" s="348"/>
      <c r="E149" s="344" t="s">
        <v>346</v>
      </c>
      <c r="F149" s="197" t="s">
        <v>365</v>
      </c>
      <c r="G149" s="350" t="s">
        <v>1693</v>
      </c>
      <c r="H149" s="350" t="s">
        <v>1153</v>
      </c>
      <c r="I149" s="345">
        <v>0.7</v>
      </c>
      <c r="J149" s="197" t="s">
        <v>1694</v>
      </c>
      <c r="K149" s="197" t="s">
        <v>1014</v>
      </c>
      <c r="L149" s="197"/>
      <c r="M149" s="197"/>
      <c r="N149" s="197"/>
      <c r="O149" s="346"/>
      <c r="P149" s="392">
        <v>43554</v>
      </c>
      <c r="Q149" s="392"/>
      <c r="R149" s="403" t="s">
        <v>1434</v>
      </c>
    </row>
    <row r="150" spans="2:18" s="124" customFormat="1" ht="63.75" customHeight="1" x14ac:dyDescent="0.2">
      <c r="B150" s="127" t="s">
        <v>862</v>
      </c>
      <c r="C150" s="351"/>
      <c r="D150" s="352"/>
      <c r="E150" s="344" t="s">
        <v>249</v>
      </c>
      <c r="F150" s="197" t="s">
        <v>250</v>
      </c>
      <c r="G150" s="350" t="s">
        <v>869</v>
      </c>
      <c r="H150" s="350" t="s">
        <v>1352</v>
      </c>
      <c r="I150" s="345">
        <v>1</v>
      </c>
      <c r="J150" s="197" t="s">
        <v>641</v>
      </c>
      <c r="K150" s="246" t="s">
        <v>1577</v>
      </c>
      <c r="L150" s="197"/>
      <c r="M150" s="197"/>
      <c r="N150" s="197"/>
      <c r="O150" s="346"/>
      <c r="P150" s="346">
        <v>43131</v>
      </c>
      <c r="Q150" s="346"/>
      <c r="R150" s="347" t="s">
        <v>1465</v>
      </c>
    </row>
    <row r="151" spans="2:18" s="124" customFormat="1" ht="76.5" customHeight="1" x14ac:dyDescent="0.2">
      <c r="B151" s="127" t="s">
        <v>862</v>
      </c>
      <c r="C151" s="139"/>
      <c r="D151" s="136"/>
      <c r="E151" s="139" t="s">
        <v>346</v>
      </c>
      <c r="F151" s="122" t="s">
        <v>407</v>
      </c>
      <c r="G151" s="413"/>
      <c r="H151" s="336"/>
      <c r="I151" s="251">
        <v>0</v>
      </c>
      <c r="J151" s="338" t="s">
        <v>1664</v>
      </c>
      <c r="K151" s="246" t="s">
        <v>1014</v>
      </c>
      <c r="L151" s="246"/>
      <c r="M151" s="142"/>
      <c r="N151" s="142"/>
      <c r="O151" s="302"/>
      <c r="P151" s="302"/>
      <c r="Q151" s="305" t="s">
        <v>1641</v>
      </c>
      <c r="R151" s="244"/>
    </row>
    <row r="152" spans="2:18" s="124" customFormat="1" ht="39.75" customHeight="1" x14ac:dyDescent="0.2">
      <c r="B152" s="366"/>
      <c r="C152" s="313" t="s">
        <v>346</v>
      </c>
      <c r="D152" s="314"/>
      <c r="E152" s="313" t="s">
        <v>346</v>
      </c>
      <c r="F152" s="315"/>
      <c r="G152" s="417"/>
      <c r="H152" s="313"/>
      <c r="I152" s="316">
        <f>AVERAGE(I134:I151)</f>
        <v>0.73611111111111116</v>
      </c>
      <c r="J152" s="317"/>
      <c r="K152" s="314"/>
      <c r="L152" s="314"/>
      <c r="M152" s="318"/>
      <c r="N152" s="318"/>
      <c r="O152" s="318"/>
      <c r="P152" s="318"/>
      <c r="Q152" s="315"/>
      <c r="R152" s="367"/>
    </row>
    <row r="153" spans="2:18" s="124" customFormat="1" ht="72" customHeight="1" x14ac:dyDescent="0.2">
      <c r="B153" s="127" t="s">
        <v>862</v>
      </c>
      <c r="C153" s="307"/>
      <c r="D153" s="122"/>
      <c r="E153" s="139" t="s">
        <v>1317</v>
      </c>
      <c r="F153" s="122" t="s">
        <v>478</v>
      </c>
      <c r="G153" s="413" t="s">
        <v>1201</v>
      </c>
      <c r="H153" s="334" t="s">
        <v>1202</v>
      </c>
      <c r="I153" s="251">
        <v>0</v>
      </c>
      <c r="J153" s="338" t="s">
        <v>1667</v>
      </c>
      <c r="K153" s="246" t="s">
        <v>1014</v>
      </c>
      <c r="L153" s="246"/>
      <c r="M153" s="157">
        <v>43313</v>
      </c>
      <c r="N153" s="157">
        <v>43465</v>
      </c>
      <c r="O153" s="142"/>
      <c r="P153" s="272">
        <v>43585</v>
      </c>
      <c r="Q153" s="381" t="s">
        <v>1614</v>
      </c>
      <c r="R153" s="330" t="s">
        <v>1615</v>
      </c>
    </row>
    <row r="154" spans="2:18" s="124" customFormat="1" ht="72" customHeight="1" x14ac:dyDescent="0.2">
      <c r="B154" s="127" t="s">
        <v>862</v>
      </c>
      <c r="C154" s="351"/>
      <c r="D154" s="348"/>
      <c r="E154" s="344" t="s">
        <v>251</v>
      </c>
      <c r="F154" s="197" t="s">
        <v>304</v>
      </c>
      <c r="G154" s="350" t="s">
        <v>1201</v>
      </c>
      <c r="H154" s="350" t="s">
        <v>1202</v>
      </c>
      <c r="I154" s="345">
        <v>0.6</v>
      </c>
      <c r="J154" s="197" t="s">
        <v>1667</v>
      </c>
      <c r="K154" s="197" t="s">
        <v>1014</v>
      </c>
      <c r="L154" s="197"/>
      <c r="M154" s="331"/>
      <c r="N154" s="331"/>
      <c r="O154" s="346"/>
      <c r="P154" s="346">
        <v>43585</v>
      </c>
      <c r="Q154" s="383"/>
      <c r="R154" s="347" t="s">
        <v>1631</v>
      </c>
    </row>
    <row r="155" spans="2:18" s="124" customFormat="1" ht="72" customHeight="1" x14ac:dyDescent="0.2">
      <c r="B155" s="127" t="s">
        <v>862</v>
      </c>
      <c r="C155" s="351"/>
      <c r="D155" s="348"/>
      <c r="E155" s="344" t="s">
        <v>251</v>
      </c>
      <c r="F155" s="197" t="s">
        <v>305</v>
      </c>
      <c r="G155" s="350" t="s">
        <v>1201</v>
      </c>
      <c r="H155" s="350" t="s">
        <v>1202</v>
      </c>
      <c r="I155" s="345">
        <v>0.6</v>
      </c>
      <c r="J155" s="197" t="s">
        <v>1667</v>
      </c>
      <c r="K155" s="197" t="s">
        <v>1014</v>
      </c>
      <c r="L155" s="197"/>
      <c r="M155" s="331"/>
      <c r="N155" s="331"/>
      <c r="O155" s="346"/>
      <c r="P155" s="346">
        <v>43585</v>
      </c>
      <c r="Q155" s="383"/>
      <c r="R155" s="347" t="s">
        <v>1631</v>
      </c>
    </row>
    <row r="156" spans="2:18" s="124" customFormat="1" ht="72" customHeight="1" x14ac:dyDescent="0.2">
      <c r="B156" s="127" t="s">
        <v>862</v>
      </c>
      <c r="C156" s="307"/>
      <c r="D156" s="122"/>
      <c r="E156" s="139" t="s">
        <v>1317</v>
      </c>
      <c r="F156" s="122" t="s">
        <v>487</v>
      </c>
      <c r="G156" s="412" t="s">
        <v>1203</v>
      </c>
      <c r="H156" s="334" t="s">
        <v>1204</v>
      </c>
      <c r="I156" s="251">
        <v>1</v>
      </c>
      <c r="J156" s="338" t="s">
        <v>1667</v>
      </c>
      <c r="K156" s="246" t="s">
        <v>1014</v>
      </c>
      <c r="L156" s="246"/>
      <c r="M156" s="157">
        <v>43160</v>
      </c>
      <c r="N156" s="157">
        <v>43464</v>
      </c>
      <c r="O156" s="142"/>
      <c r="P156" s="142"/>
      <c r="Q156" s="381" t="s">
        <v>1672</v>
      </c>
      <c r="R156" s="330" t="s">
        <v>1616</v>
      </c>
    </row>
    <row r="157" spans="2:18" s="124" customFormat="1" ht="72" customHeight="1" x14ac:dyDescent="0.2">
      <c r="B157" s="127" t="s">
        <v>862</v>
      </c>
      <c r="C157" s="307"/>
      <c r="D157" s="122"/>
      <c r="E157" s="139" t="s">
        <v>1317</v>
      </c>
      <c r="F157" s="122" t="s">
        <v>486</v>
      </c>
      <c r="G157" s="412" t="s">
        <v>1203</v>
      </c>
      <c r="H157" s="334" t="s">
        <v>1204</v>
      </c>
      <c r="I157" s="251">
        <v>1</v>
      </c>
      <c r="J157" s="338" t="s">
        <v>1667</v>
      </c>
      <c r="K157" s="246" t="s">
        <v>1014</v>
      </c>
      <c r="L157" s="246"/>
      <c r="M157" s="157">
        <v>43160</v>
      </c>
      <c r="N157" s="157">
        <v>43464</v>
      </c>
      <c r="O157" s="142"/>
      <c r="P157" s="142"/>
      <c r="Q157" s="381" t="s">
        <v>1671</v>
      </c>
      <c r="R157" s="330" t="s">
        <v>1616</v>
      </c>
    </row>
    <row r="158" spans="2:18" s="124" customFormat="1" ht="72" customHeight="1" x14ac:dyDescent="0.2">
      <c r="B158" s="127" t="s">
        <v>862</v>
      </c>
      <c r="C158" s="351" t="s">
        <v>299</v>
      </c>
      <c r="D158" s="348" t="s">
        <v>300</v>
      </c>
      <c r="E158" s="344" t="s">
        <v>251</v>
      </c>
      <c r="F158" s="197" t="s">
        <v>301</v>
      </c>
      <c r="G158" s="350" t="s">
        <v>1203</v>
      </c>
      <c r="H158" s="350" t="s">
        <v>1204</v>
      </c>
      <c r="I158" s="345">
        <v>0.85</v>
      </c>
      <c r="J158" s="197" t="s">
        <v>1667</v>
      </c>
      <c r="K158" s="197" t="s">
        <v>1014</v>
      </c>
      <c r="L158" s="197"/>
      <c r="M158" s="331"/>
      <c r="N158" s="331"/>
      <c r="O158" s="346"/>
      <c r="P158" s="387">
        <v>372267</v>
      </c>
      <c r="Q158" s="388"/>
      <c r="R158" s="347" t="s">
        <v>1526</v>
      </c>
    </row>
    <row r="159" spans="2:18" s="124" customFormat="1" ht="72" customHeight="1" x14ac:dyDescent="0.2">
      <c r="B159" s="127" t="s">
        <v>862</v>
      </c>
      <c r="C159" s="351"/>
      <c r="D159" s="348"/>
      <c r="E159" s="344" t="s">
        <v>251</v>
      </c>
      <c r="F159" s="197" t="s">
        <v>334</v>
      </c>
      <c r="G159" s="350" t="s">
        <v>1215</v>
      </c>
      <c r="H159" s="350" t="s">
        <v>1216</v>
      </c>
      <c r="I159" s="345">
        <v>0.3</v>
      </c>
      <c r="J159" s="197" t="s">
        <v>1702</v>
      </c>
      <c r="K159" s="197" t="s">
        <v>1014</v>
      </c>
      <c r="L159" s="197"/>
      <c r="M159" s="331"/>
      <c r="N159" s="331"/>
      <c r="O159" s="346"/>
      <c r="P159" s="346"/>
      <c r="Q159" s="383"/>
      <c r="R159" s="347" t="s">
        <v>1489</v>
      </c>
    </row>
    <row r="160" spans="2:18" s="124" customFormat="1" ht="72" customHeight="1" x14ac:dyDescent="0.2">
      <c r="B160" s="127" t="s">
        <v>862</v>
      </c>
      <c r="C160" s="351"/>
      <c r="D160" s="348"/>
      <c r="E160" s="344" t="s">
        <v>251</v>
      </c>
      <c r="F160" s="197" t="s">
        <v>333</v>
      </c>
      <c r="G160" s="350" t="s">
        <v>1351</v>
      </c>
      <c r="H160" s="350" t="s">
        <v>1232</v>
      </c>
      <c r="I160" s="345">
        <v>0</v>
      </c>
      <c r="J160" s="197" t="s">
        <v>1667</v>
      </c>
      <c r="K160" s="197" t="s">
        <v>1014</v>
      </c>
      <c r="L160" s="197"/>
      <c r="M160" s="331"/>
      <c r="N160" s="331"/>
      <c r="O160" s="346">
        <v>43466</v>
      </c>
      <c r="P160" s="346">
        <v>43281</v>
      </c>
      <c r="Q160" s="383"/>
      <c r="R160" s="347"/>
    </row>
    <row r="161" spans="2:18" s="124" customFormat="1" ht="72" customHeight="1" x14ac:dyDescent="0.2">
      <c r="B161" s="127" t="s">
        <v>862</v>
      </c>
      <c r="C161" s="351"/>
      <c r="D161" s="348"/>
      <c r="E161" s="344" t="s">
        <v>319</v>
      </c>
      <c r="F161" s="197" t="s">
        <v>324</v>
      </c>
      <c r="G161" s="350" t="s">
        <v>1226</v>
      </c>
      <c r="H161" s="350" t="s">
        <v>1227</v>
      </c>
      <c r="I161" s="345">
        <v>0.8</v>
      </c>
      <c r="J161" s="197" t="s">
        <v>1667</v>
      </c>
      <c r="K161" s="197" t="s">
        <v>1014</v>
      </c>
      <c r="L161" s="197"/>
      <c r="M161" s="331"/>
      <c r="N161" s="331"/>
      <c r="O161" s="346"/>
      <c r="P161" s="346"/>
      <c r="Q161" s="383"/>
      <c r="R161" s="385" t="s">
        <v>1548</v>
      </c>
    </row>
    <row r="162" spans="2:18" s="124" customFormat="1" ht="72" customHeight="1" x14ac:dyDescent="0.2">
      <c r="B162" s="127" t="s">
        <v>862</v>
      </c>
      <c r="C162" s="351" t="s">
        <v>325</v>
      </c>
      <c r="D162" s="348" t="s">
        <v>326</v>
      </c>
      <c r="E162" s="344" t="s">
        <v>319</v>
      </c>
      <c r="F162" s="197" t="s">
        <v>327</v>
      </c>
      <c r="G162" s="350" t="s">
        <v>1226</v>
      </c>
      <c r="H162" s="350" t="s">
        <v>1227</v>
      </c>
      <c r="I162" s="345">
        <v>0.8</v>
      </c>
      <c r="J162" s="197" t="s">
        <v>1667</v>
      </c>
      <c r="K162" s="197" t="s">
        <v>1014</v>
      </c>
      <c r="L162" s="197"/>
      <c r="M162" s="331"/>
      <c r="N162" s="331"/>
      <c r="O162" s="346"/>
      <c r="P162" s="346"/>
      <c r="Q162" s="383"/>
      <c r="R162" s="385" t="s">
        <v>1548</v>
      </c>
    </row>
    <row r="163" spans="2:18" s="124" customFormat="1" ht="72" customHeight="1" x14ac:dyDescent="0.2">
      <c r="B163" s="127" t="s">
        <v>862</v>
      </c>
      <c r="C163" s="351"/>
      <c r="D163" s="348"/>
      <c r="E163" s="344" t="s">
        <v>251</v>
      </c>
      <c r="F163" s="197" t="s">
        <v>743</v>
      </c>
      <c r="G163" s="350" t="s">
        <v>1206</v>
      </c>
      <c r="H163" s="350" t="s">
        <v>1207</v>
      </c>
      <c r="I163" s="345">
        <v>1</v>
      </c>
      <c r="J163" s="197" t="s">
        <v>1667</v>
      </c>
      <c r="K163" s="197" t="s">
        <v>1014</v>
      </c>
      <c r="L163" s="197"/>
      <c r="M163" s="331"/>
      <c r="N163" s="331"/>
      <c r="O163" s="346"/>
      <c r="P163" s="387">
        <v>43524</v>
      </c>
      <c r="Q163" s="388"/>
      <c r="R163" s="385" t="s">
        <v>1632</v>
      </c>
    </row>
    <row r="164" spans="2:18" s="124" customFormat="1" ht="72" customHeight="1" x14ac:dyDescent="0.2">
      <c r="B164" s="127" t="s">
        <v>862</v>
      </c>
      <c r="C164" s="139"/>
      <c r="D164" s="122"/>
      <c r="E164" s="139" t="s">
        <v>1317</v>
      </c>
      <c r="F164" s="122" t="s">
        <v>860</v>
      </c>
      <c r="G164" s="414" t="s">
        <v>1187</v>
      </c>
      <c r="H164" s="340" t="s">
        <v>1605</v>
      </c>
      <c r="I164" s="249">
        <v>0.1</v>
      </c>
      <c r="J164" s="154" t="s">
        <v>1686</v>
      </c>
      <c r="K164" s="246" t="s">
        <v>1014</v>
      </c>
      <c r="L164" s="246"/>
      <c r="M164" s="142"/>
      <c r="N164" s="142"/>
      <c r="O164" s="142"/>
      <c r="P164" s="272">
        <v>43585</v>
      </c>
      <c r="Q164" s="381" t="s">
        <v>1606</v>
      </c>
      <c r="R164" s="330" t="s">
        <v>1516</v>
      </c>
    </row>
    <row r="165" spans="2:18" s="124" customFormat="1" ht="72" customHeight="1" x14ac:dyDescent="0.2">
      <c r="B165" s="127" t="s">
        <v>862</v>
      </c>
      <c r="C165" s="139"/>
      <c r="D165" s="122"/>
      <c r="E165" s="139" t="s">
        <v>1317</v>
      </c>
      <c r="F165" s="122" t="s">
        <v>861</v>
      </c>
      <c r="G165" s="414" t="s">
        <v>1187</v>
      </c>
      <c r="H165" s="340" t="s">
        <v>1605</v>
      </c>
      <c r="I165" s="249">
        <v>0.1</v>
      </c>
      <c r="J165" s="154" t="s">
        <v>1686</v>
      </c>
      <c r="K165" s="246" t="s">
        <v>1014</v>
      </c>
      <c r="L165" s="246"/>
      <c r="M165" s="142"/>
      <c r="N165" s="142"/>
      <c r="O165" s="142"/>
      <c r="P165" s="272">
        <v>43585</v>
      </c>
      <c r="Q165" s="381" t="s">
        <v>1627</v>
      </c>
      <c r="R165" s="330" t="s">
        <v>1516</v>
      </c>
    </row>
    <row r="166" spans="2:18" s="124" customFormat="1" ht="72" customHeight="1" x14ac:dyDescent="0.2">
      <c r="B166" s="127" t="s">
        <v>862</v>
      </c>
      <c r="C166" s="351"/>
      <c r="D166" s="352"/>
      <c r="E166" s="344" t="s">
        <v>251</v>
      </c>
      <c r="F166" s="197" t="s">
        <v>252</v>
      </c>
      <c r="G166" s="350" t="s">
        <v>1187</v>
      </c>
      <c r="H166" s="350" t="s">
        <v>1674</v>
      </c>
      <c r="I166" s="345">
        <v>0.1</v>
      </c>
      <c r="J166" s="197" t="s">
        <v>1675</v>
      </c>
      <c r="K166" s="197" t="s">
        <v>1014</v>
      </c>
      <c r="L166" s="197"/>
      <c r="M166" s="331"/>
      <c r="N166" s="331"/>
      <c r="O166" s="346"/>
      <c r="P166" s="384">
        <v>43585</v>
      </c>
      <c r="Q166" s="594"/>
      <c r="R166" s="385" t="s">
        <v>1516</v>
      </c>
    </row>
    <row r="167" spans="2:18" s="124" customFormat="1" ht="72" customHeight="1" x14ac:dyDescent="0.2">
      <c r="B167" s="127" t="s">
        <v>862</v>
      </c>
      <c r="C167" s="307"/>
      <c r="D167" s="122"/>
      <c r="E167" s="139" t="s">
        <v>1317</v>
      </c>
      <c r="F167" s="122" t="s">
        <v>483</v>
      </c>
      <c r="G167" s="412" t="s">
        <v>1187</v>
      </c>
      <c r="H167" s="334" t="s">
        <v>1674</v>
      </c>
      <c r="I167" s="251">
        <v>0.1</v>
      </c>
      <c r="J167" s="337" t="s">
        <v>1675</v>
      </c>
      <c r="K167" s="246" t="s">
        <v>1014</v>
      </c>
      <c r="L167" s="246"/>
      <c r="M167" s="157">
        <v>43327</v>
      </c>
      <c r="N167" s="157">
        <v>43403</v>
      </c>
      <c r="O167" s="272"/>
      <c r="P167" s="272">
        <v>43585</v>
      </c>
      <c r="Q167" s="381" t="s">
        <v>1627</v>
      </c>
      <c r="R167" s="330" t="s">
        <v>1553</v>
      </c>
    </row>
    <row r="168" spans="2:18" s="124" customFormat="1" ht="72" customHeight="1" x14ac:dyDescent="0.2">
      <c r="B168" s="127" t="s">
        <v>862</v>
      </c>
      <c r="C168" s="139"/>
      <c r="D168" s="122"/>
      <c r="E168" s="139" t="s">
        <v>1317</v>
      </c>
      <c r="F168" s="122" t="s">
        <v>464</v>
      </c>
      <c r="G168" s="412" t="s">
        <v>1187</v>
      </c>
      <c r="H168" s="334" t="s">
        <v>1674</v>
      </c>
      <c r="I168" s="194">
        <v>0.1</v>
      </c>
      <c r="J168" s="337" t="s">
        <v>1675</v>
      </c>
      <c r="K168" s="246" t="s">
        <v>1014</v>
      </c>
      <c r="L168" s="246"/>
      <c r="M168" s="157">
        <v>43327</v>
      </c>
      <c r="N168" s="157">
        <v>43403</v>
      </c>
      <c r="O168" s="272"/>
      <c r="P168" s="272">
        <v>43585</v>
      </c>
      <c r="Q168" s="381" t="s">
        <v>1627</v>
      </c>
      <c r="R168" s="330" t="s">
        <v>1516</v>
      </c>
    </row>
    <row r="169" spans="2:18" s="124" customFormat="1" ht="72" customHeight="1" x14ac:dyDescent="0.2">
      <c r="B169" s="127" t="s">
        <v>862</v>
      </c>
      <c r="C169" s="139"/>
      <c r="D169" s="122"/>
      <c r="E169" s="139" t="s">
        <v>1317</v>
      </c>
      <c r="F169" s="122" t="s">
        <v>467</v>
      </c>
      <c r="G169" s="412" t="s">
        <v>1187</v>
      </c>
      <c r="H169" s="334" t="s">
        <v>1674</v>
      </c>
      <c r="I169" s="194">
        <v>0.1</v>
      </c>
      <c r="J169" s="337" t="s">
        <v>1675</v>
      </c>
      <c r="K169" s="246" t="s">
        <v>1014</v>
      </c>
      <c r="L169" s="246"/>
      <c r="M169" s="157">
        <v>43327</v>
      </c>
      <c r="N169" s="157">
        <v>43403</v>
      </c>
      <c r="O169" s="272"/>
      <c r="P169" s="272">
        <v>43585</v>
      </c>
      <c r="Q169" s="381" t="s">
        <v>1627</v>
      </c>
      <c r="R169" s="330" t="s">
        <v>1516</v>
      </c>
    </row>
    <row r="170" spans="2:18" s="124" customFormat="1" ht="72" customHeight="1" x14ac:dyDescent="0.2">
      <c r="B170" s="127" t="s">
        <v>862</v>
      </c>
      <c r="C170" s="139"/>
      <c r="D170" s="136"/>
      <c r="E170" s="139" t="s">
        <v>1317</v>
      </c>
      <c r="F170" s="164" t="s">
        <v>469</v>
      </c>
      <c r="G170" s="412" t="s">
        <v>1187</v>
      </c>
      <c r="H170" s="334" t="s">
        <v>1674</v>
      </c>
      <c r="I170" s="194">
        <v>0.1</v>
      </c>
      <c r="J170" s="337" t="s">
        <v>1675</v>
      </c>
      <c r="K170" s="246" t="s">
        <v>1014</v>
      </c>
      <c r="L170" s="246"/>
      <c r="M170" s="157">
        <v>43327</v>
      </c>
      <c r="N170" s="157">
        <v>43403</v>
      </c>
      <c r="O170" s="142"/>
      <c r="P170" s="272">
        <v>43495</v>
      </c>
      <c r="Q170" s="133"/>
      <c r="R170" s="244"/>
    </row>
    <row r="171" spans="2:18" s="124" customFormat="1" ht="72" customHeight="1" x14ac:dyDescent="0.2">
      <c r="B171" s="127" t="s">
        <v>862</v>
      </c>
      <c r="C171" s="307"/>
      <c r="D171" s="122"/>
      <c r="E171" s="139" t="s">
        <v>1317</v>
      </c>
      <c r="F171" s="122" t="s">
        <v>477</v>
      </c>
      <c r="G171" s="412" t="s">
        <v>1187</v>
      </c>
      <c r="H171" s="334" t="s">
        <v>1674</v>
      </c>
      <c r="I171" s="251">
        <v>0.1</v>
      </c>
      <c r="J171" s="337" t="s">
        <v>1675</v>
      </c>
      <c r="K171" s="246" t="s">
        <v>1014</v>
      </c>
      <c r="L171" s="246"/>
      <c r="M171" s="157">
        <v>43327</v>
      </c>
      <c r="N171" s="157">
        <v>43403</v>
      </c>
      <c r="O171" s="142"/>
      <c r="P171" s="142"/>
      <c r="Q171" s="381" t="s">
        <v>1627</v>
      </c>
      <c r="R171" s="330" t="s">
        <v>1613</v>
      </c>
    </row>
    <row r="172" spans="2:18" s="124" customFormat="1" ht="72" customHeight="1" x14ac:dyDescent="0.2">
      <c r="B172" s="127" t="s">
        <v>862</v>
      </c>
      <c r="C172" s="307"/>
      <c r="D172" s="122"/>
      <c r="E172" s="139" t="s">
        <v>1317</v>
      </c>
      <c r="F172" s="122" t="s">
        <v>388</v>
      </c>
      <c r="G172" s="412" t="s">
        <v>1187</v>
      </c>
      <c r="H172" s="334" t="s">
        <v>1674</v>
      </c>
      <c r="I172" s="251">
        <v>0.1</v>
      </c>
      <c r="J172" s="337" t="s">
        <v>1675</v>
      </c>
      <c r="K172" s="246" t="s">
        <v>1014</v>
      </c>
      <c r="L172" s="246"/>
      <c r="M172" s="157">
        <v>43327</v>
      </c>
      <c r="N172" s="157">
        <v>43403</v>
      </c>
      <c r="O172" s="142"/>
      <c r="P172" s="272">
        <v>43554</v>
      </c>
      <c r="Q172" s="381" t="s">
        <v>1627</v>
      </c>
      <c r="R172" s="330" t="s">
        <v>1553</v>
      </c>
    </row>
    <row r="173" spans="2:18" s="124" customFormat="1" ht="72" customHeight="1" x14ac:dyDescent="0.2">
      <c r="B173" s="127" t="s">
        <v>862</v>
      </c>
      <c r="C173" s="351"/>
      <c r="D173" s="348"/>
      <c r="E173" s="344" t="s">
        <v>295</v>
      </c>
      <c r="F173" s="197" t="s">
        <v>296</v>
      </c>
      <c r="G173" s="350" t="s">
        <v>1199</v>
      </c>
      <c r="H173" s="350" t="s">
        <v>1200</v>
      </c>
      <c r="I173" s="345">
        <v>0</v>
      </c>
      <c r="J173" s="197" t="s">
        <v>1667</v>
      </c>
      <c r="K173" s="197" t="s">
        <v>1014</v>
      </c>
      <c r="L173" s="197"/>
      <c r="M173" s="331"/>
      <c r="N173" s="331"/>
      <c r="O173" s="346"/>
      <c r="P173" s="346">
        <v>43646</v>
      </c>
      <c r="Q173" s="383"/>
      <c r="R173" s="347"/>
    </row>
    <row r="174" spans="2:18" s="124" customFormat="1" ht="72" customHeight="1" x14ac:dyDescent="0.2">
      <c r="B174" s="127" t="s">
        <v>862</v>
      </c>
      <c r="C174" s="351"/>
      <c r="D174" s="348"/>
      <c r="E174" s="344" t="s">
        <v>251</v>
      </c>
      <c r="F174" s="197" t="s">
        <v>308</v>
      </c>
      <c r="G174" s="350" t="s">
        <v>1308</v>
      </c>
      <c r="H174" s="350" t="s">
        <v>1209</v>
      </c>
      <c r="I174" s="345">
        <v>0.1</v>
      </c>
      <c r="J174" s="197" t="s">
        <v>1667</v>
      </c>
      <c r="K174" s="197" t="s">
        <v>1014</v>
      </c>
      <c r="L174" s="197"/>
      <c r="M174" s="331"/>
      <c r="N174" s="331"/>
      <c r="O174" s="346"/>
      <c r="P174" s="387">
        <v>43585</v>
      </c>
      <c r="Q174" s="388"/>
      <c r="R174" s="347" t="s">
        <v>1210</v>
      </c>
    </row>
    <row r="175" spans="2:18" s="124" customFormat="1" ht="72" customHeight="1" x14ac:dyDescent="0.2">
      <c r="B175" s="127" t="s">
        <v>862</v>
      </c>
      <c r="C175" s="351"/>
      <c r="D175" s="348"/>
      <c r="E175" s="344" t="s">
        <v>251</v>
      </c>
      <c r="F175" s="197" t="s">
        <v>309</v>
      </c>
      <c r="G175" s="350" t="s">
        <v>1211</v>
      </c>
      <c r="H175" s="350" t="s">
        <v>1212</v>
      </c>
      <c r="I175" s="345">
        <v>0.8</v>
      </c>
      <c r="J175" s="197" t="s">
        <v>1667</v>
      </c>
      <c r="K175" s="197" t="s">
        <v>1014</v>
      </c>
      <c r="L175" s="197"/>
      <c r="M175" s="331"/>
      <c r="N175" s="331"/>
      <c r="O175" s="346"/>
      <c r="P175" s="387">
        <v>43617</v>
      </c>
      <c r="Q175" s="388"/>
      <c r="R175" s="385" t="s">
        <v>1535</v>
      </c>
    </row>
    <row r="176" spans="2:18" s="124" customFormat="1" ht="72" customHeight="1" x14ac:dyDescent="0.2">
      <c r="B176" s="127" t="s">
        <v>862</v>
      </c>
      <c r="C176" s="351" t="s">
        <v>317</v>
      </c>
      <c r="D176" s="348" t="s">
        <v>318</v>
      </c>
      <c r="E176" s="344" t="s">
        <v>319</v>
      </c>
      <c r="F176" s="197" t="s">
        <v>320</v>
      </c>
      <c r="G176" s="350" t="s">
        <v>1211</v>
      </c>
      <c r="H176" s="350" t="s">
        <v>1212</v>
      </c>
      <c r="I176" s="345">
        <v>0.8</v>
      </c>
      <c r="J176" s="197" t="s">
        <v>1667</v>
      </c>
      <c r="K176" s="197" t="s">
        <v>1014</v>
      </c>
      <c r="L176" s="197"/>
      <c r="M176" s="331"/>
      <c r="N176" s="331"/>
      <c r="O176" s="346"/>
      <c r="P176" s="387">
        <v>43617</v>
      </c>
      <c r="Q176" s="387"/>
      <c r="R176" s="385" t="s">
        <v>1535</v>
      </c>
    </row>
    <row r="177" spans="2:18" s="124" customFormat="1" ht="72" customHeight="1" x14ac:dyDescent="0.2">
      <c r="B177" s="127" t="s">
        <v>862</v>
      </c>
      <c r="C177" s="351" t="s">
        <v>314</v>
      </c>
      <c r="D177" s="348" t="s">
        <v>321</v>
      </c>
      <c r="E177" s="344" t="s">
        <v>319</v>
      </c>
      <c r="F177" s="197" t="s">
        <v>322</v>
      </c>
      <c r="G177" s="350" t="s">
        <v>1211</v>
      </c>
      <c r="H177" s="350" t="s">
        <v>1212</v>
      </c>
      <c r="I177" s="345">
        <v>0.8</v>
      </c>
      <c r="J177" s="197" t="s">
        <v>1667</v>
      </c>
      <c r="K177" s="197" t="s">
        <v>1014</v>
      </c>
      <c r="L177" s="197"/>
      <c r="M177" s="331"/>
      <c r="N177" s="331"/>
      <c r="O177" s="346"/>
      <c r="P177" s="387">
        <v>43617</v>
      </c>
      <c r="Q177" s="387"/>
      <c r="R177" s="385" t="s">
        <v>1535</v>
      </c>
    </row>
    <row r="178" spans="2:18" s="124" customFormat="1" ht="72" customHeight="1" x14ac:dyDescent="0.2">
      <c r="B178" s="127" t="s">
        <v>862</v>
      </c>
      <c r="C178" s="344"/>
      <c r="D178" s="348"/>
      <c r="E178" s="344" t="s">
        <v>251</v>
      </c>
      <c r="F178" s="197" t="s">
        <v>282</v>
      </c>
      <c r="G178" s="350" t="s">
        <v>1306</v>
      </c>
      <c r="H178" s="350" t="s">
        <v>1195</v>
      </c>
      <c r="I178" s="345">
        <v>0.9</v>
      </c>
      <c r="J178" s="197" t="s">
        <v>1667</v>
      </c>
      <c r="K178" s="197" t="s">
        <v>1014</v>
      </c>
      <c r="L178" s="197"/>
      <c r="M178" s="331"/>
      <c r="N178" s="331"/>
      <c r="O178" s="346"/>
      <c r="P178" s="384">
        <v>43511</v>
      </c>
      <c r="Q178" s="384"/>
      <c r="R178" s="347"/>
    </row>
    <row r="179" spans="2:18" s="124" customFormat="1" ht="72" customHeight="1" x14ac:dyDescent="0.2">
      <c r="B179" s="127" t="s">
        <v>862</v>
      </c>
      <c r="C179" s="344"/>
      <c r="D179" s="348"/>
      <c r="E179" s="344" t="s">
        <v>255</v>
      </c>
      <c r="F179" s="197" t="s">
        <v>256</v>
      </c>
      <c r="G179" s="350" t="s">
        <v>1189</v>
      </c>
      <c r="H179" s="350" t="s">
        <v>1190</v>
      </c>
      <c r="I179" s="345">
        <v>1</v>
      </c>
      <c r="J179" s="197" t="s">
        <v>1708</v>
      </c>
      <c r="K179" s="197" t="s">
        <v>1101</v>
      </c>
      <c r="L179" s="197" t="s">
        <v>1011</v>
      </c>
      <c r="M179" s="331"/>
      <c r="N179" s="331"/>
      <c r="O179" s="346"/>
      <c r="P179" s="346"/>
      <c r="Q179" s="346"/>
      <c r="R179" s="595" t="s">
        <v>1629</v>
      </c>
    </row>
    <row r="180" spans="2:18" s="124" customFormat="1" ht="72" customHeight="1" x14ac:dyDescent="0.2">
      <c r="B180" s="127" t="s">
        <v>862</v>
      </c>
      <c r="C180" s="351"/>
      <c r="D180" s="348"/>
      <c r="E180" s="344" t="s">
        <v>251</v>
      </c>
      <c r="F180" s="197" t="s">
        <v>770</v>
      </c>
      <c r="G180" s="350" t="s">
        <v>1213</v>
      </c>
      <c r="H180" s="350" t="s">
        <v>1214</v>
      </c>
      <c r="I180" s="345">
        <v>0</v>
      </c>
      <c r="J180" s="197" t="s">
        <v>1667</v>
      </c>
      <c r="K180" s="592" t="s">
        <v>1014</v>
      </c>
      <c r="L180" s="197"/>
      <c r="M180" s="331"/>
      <c r="N180" s="331"/>
      <c r="O180" s="346"/>
      <c r="P180" s="392">
        <v>43524</v>
      </c>
      <c r="Q180" s="392"/>
      <c r="R180" s="347" t="s">
        <v>1537</v>
      </c>
    </row>
    <row r="181" spans="2:18" s="124" customFormat="1" ht="72" customHeight="1" x14ac:dyDescent="0.2">
      <c r="B181" s="127" t="s">
        <v>862</v>
      </c>
      <c r="C181" s="344"/>
      <c r="D181" s="348"/>
      <c r="E181" s="344" t="s">
        <v>251</v>
      </c>
      <c r="F181" s="197" t="s">
        <v>413</v>
      </c>
      <c r="G181" s="350" t="s">
        <v>1007</v>
      </c>
      <c r="H181" s="350" t="s">
        <v>955</v>
      </c>
      <c r="I181" s="345">
        <v>1</v>
      </c>
      <c r="J181" s="197" t="s">
        <v>1691</v>
      </c>
      <c r="K181" s="348" t="s">
        <v>953</v>
      </c>
      <c r="L181" s="197" t="s">
        <v>1011</v>
      </c>
      <c r="M181" s="331"/>
      <c r="N181" s="331"/>
      <c r="O181" s="346"/>
      <c r="P181" s="346"/>
      <c r="Q181" s="346"/>
      <c r="R181" s="347" t="s">
        <v>1382</v>
      </c>
    </row>
    <row r="182" spans="2:18" s="124" customFormat="1" ht="72" customHeight="1" x14ac:dyDescent="0.2">
      <c r="B182" s="127" t="s">
        <v>862</v>
      </c>
      <c r="C182" s="351" t="s">
        <v>314</v>
      </c>
      <c r="D182" s="348" t="s">
        <v>975</v>
      </c>
      <c r="E182" s="344" t="s">
        <v>319</v>
      </c>
      <c r="F182" s="197" t="s">
        <v>382</v>
      </c>
      <c r="G182" s="350" t="s">
        <v>1224</v>
      </c>
      <c r="H182" s="408" t="s">
        <v>1589</v>
      </c>
      <c r="I182" s="345">
        <v>0.5</v>
      </c>
      <c r="J182" s="197" t="s">
        <v>1667</v>
      </c>
      <c r="K182" s="197" t="s">
        <v>1014</v>
      </c>
      <c r="L182" s="197"/>
      <c r="M182" s="331"/>
      <c r="N182" s="331"/>
      <c r="O182" s="346"/>
      <c r="P182" s="392">
        <v>43159</v>
      </c>
      <c r="Q182" s="392"/>
      <c r="R182" s="385" t="s">
        <v>1553</v>
      </c>
    </row>
    <row r="183" spans="2:18" s="124" customFormat="1" ht="81.75" customHeight="1" x14ac:dyDescent="0.2">
      <c r="B183" s="127" t="s">
        <v>862</v>
      </c>
      <c r="C183" s="351" t="s">
        <v>314</v>
      </c>
      <c r="D183" s="348" t="s">
        <v>973</v>
      </c>
      <c r="E183" s="344" t="s">
        <v>319</v>
      </c>
      <c r="F183" s="197" t="s">
        <v>380</v>
      </c>
      <c r="G183" s="350" t="s">
        <v>1224</v>
      </c>
      <c r="H183" s="408" t="s">
        <v>1589</v>
      </c>
      <c r="I183" s="345">
        <v>0.5</v>
      </c>
      <c r="J183" s="197" t="s">
        <v>1667</v>
      </c>
      <c r="K183" s="197" t="s">
        <v>1014</v>
      </c>
      <c r="L183" s="197"/>
      <c r="M183" s="331"/>
      <c r="N183" s="331"/>
      <c r="O183" s="346"/>
      <c r="P183" s="392">
        <v>43159</v>
      </c>
      <c r="Q183" s="392"/>
      <c r="R183" s="385" t="s">
        <v>1553</v>
      </c>
    </row>
    <row r="184" spans="2:18" s="124" customFormat="1" ht="127.5" customHeight="1" x14ac:dyDescent="0.2">
      <c r="B184" s="127" t="s">
        <v>862</v>
      </c>
      <c r="C184" s="351" t="s">
        <v>299</v>
      </c>
      <c r="D184" s="348" t="s">
        <v>351</v>
      </c>
      <c r="E184" s="344" t="s">
        <v>319</v>
      </c>
      <c r="F184" s="197" t="s">
        <v>381</v>
      </c>
      <c r="G184" s="350" t="s">
        <v>1224</v>
      </c>
      <c r="H184" s="408" t="s">
        <v>1589</v>
      </c>
      <c r="I184" s="345">
        <v>0.5</v>
      </c>
      <c r="J184" s="197" t="s">
        <v>1667</v>
      </c>
      <c r="K184" s="197" t="s">
        <v>1014</v>
      </c>
      <c r="L184" s="197"/>
      <c r="M184" s="331"/>
      <c r="N184" s="331"/>
      <c r="O184" s="346"/>
      <c r="P184" s="392">
        <v>43159</v>
      </c>
      <c r="Q184" s="392"/>
      <c r="R184" s="385" t="s">
        <v>1553</v>
      </c>
    </row>
    <row r="185" spans="2:18" s="124" customFormat="1" ht="76.5" customHeight="1" x14ac:dyDescent="0.2">
      <c r="B185" s="127" t="s">
        <v>862</v>
      </c>
      <c r="C185" s="344"/>
      <c r="D185" s="348"/>
      <c r="E185" s="344" t="s">
        <v>255</v>
      </c>
      <c r="F185" s="197" t="s">
        <v>1701</v>
      </c>
      <c r="G185" s="350" t="s">
        <v>1305</v>
      </c>
      <c r="H185" s="350" t="s">
        <v>1191</v>
      </c>
      <c r="I185" s="345">
        <v>0</v>
      </c>
      <c r="J185" s="197" t="s">
        <v>1675</v>
      </c>
      <c r="K185" s="197" t="s">
        <v>1014</v>
      </c>
      <c r="L185" s="197"/>
      <c r="M185" s="331"/>
      <c r="N185" s="331"/>
      <c r="O185" s="346"/>
      <c r="P185" s="384">
        <v>43585</v>
      </c>
      <c r="Q185" s="384"/>
      <c r="R185" s="347"/>
    </row>
    <row r="186" spans="2:18" s="124" customFormat="1" ht="82.5" customHeight="1" x14ac:dyDescent="0.2">
      <c r="B186" s="127" t="s">
        <v>862</v>
      </c>
      <c r="C186" s="307"/>
      <c r="D186" s="122"/>
      <c r="E186" s="139" t="s">
        <v>1317</v>
      </c>
      <c r="F186" s="122" t="s">
        <v>488</v>
      </c>
      <c r="G186" s="414" t="s">
        <v>1322</v>
      </c>
      <c r="H186" s="340" t="s">
        <v>1320</v>
      </c>
      <c r="I186" s="251">
        <v>0</v>
      </c>
      <c r="J186" s="154" t="s">
        <v>1667</v>
      </c>
      <c r="K186" s="246" t="s">
        <v>1014</v>
      </c>
      <c r="L186" s="246"/>
      <c r="M186" s="142">
        <v>43344</v>
      </c>
      <c r="N186" s="142">
        <v>43434</v>
      </c>
      <c r="O186" s="142"/>
      <c r="P186" s="272">
        <v>43554</v>
      </c>
      <c r="Q186" s="175" t="s">
        <v>1650</v>
      </c>
      <c r="R186" s="330" t="s">
        <v>1553</v>
      </c>
    </row>
    <row r="187" spans="2:18" s="124" customFormat="1" ht="76.5" customHeight="1" x14ac:dyDescent="0.2">
      <c r="B187" s="127" t="s">
        <v>862</v>
      </c>
      <c r="C187" s="307"/>
      <c r="D187" s="122"/>
      <c r="E187" s="139" t="s">
        <v>1317</v>
      </c>
      <c r="F187" s="245" t="s">
        <v>485</v>
      </c>
      <c r="G187" s="414" t="s">
        <v>1321</v>
      </c>
      <c r="H187" s="340" t="s">
        <v>1320</v>
      </c>
      <c r="I187" s="249">
        <v>1</v>
      </c>
      <c r="J187" s="154" t="s">
        <v>1667</v>
      </c>
      <c r="K187" s="246" t="s">
        <v>1014</v>
      </c>
      <c r="L187" s="246"/>
      <c r="M187" s="142">
        <v>43344</v>
      </c>
      <c r="N187" s="142">
        <v>43434</v>
      </c>
      <c r="O187" s="142"/>
      <c r="P187" s="142"/>
      <c r="Q187" s="175" t="s">
        <v>1446</v>
      </c>
      <c r="R187" s="369" t="s">
        <v>1676</v>
      </c>
    </row>
    <row r="188" spans="2:18" s="124" customFormat="1" ht="76.5" customHeight="1" x14ac:dyDescent="0.2">
      <c r="B188" s="127" t="s">
        <v>862</v>
      </c>
      <c r="C188" s="307"/>
      <c r="D188" s="122"/>
      <c r="E188" s="139" t="s">
        <v>1317</v>
      </c>
      <c r="F188" s="122" t="s">
        <v>480</v>
      </c>
      <c r="G188" s="414" t="s">
        <v>1319</v>
      </c>
      <c r="H188" s="340" t="s">
        <v>1320</v>
      </c>
      <c r="I188" s="251">
        <v>0</v>
      </c>
      <c r="J188" s="154" t="s">
        <v>1667</v>
      </c>
      <c r="K188" s="246" t="s">
        <v>1014</v>
      </c>
      <c r="L188" s="246"/>
      <c r="M188" s="142">
        <v>43344</v>
      </c>
      <c r="N188" s="142">
        <v>43434</v>
      </c>
      <c r="O188" s="272"/>
      <c r="P188" s="272">
        <v>43554</v>
      </c>
      <c r="Q188" s="175" t="s">
        <v>1650</v>
      </c>
      <c r="R188" s="330" t="s">
        <v>1651</v>
      </c>
    </row>
    <row r="189" spans="2:18" s="124" customFormat="1" ht="114.75" customHeight="1" x14ac:dyDescent="0.2">
      <c r="B189" s="127" t="s">
        <v>862</v>
      </c>
      <c r="C189" s="307"/>
      <c r="D189" s="122"/>
      <c r="E189" s="139" t="s">
        <v>1317</v>
      </c>
      <c r="F189" s="122" t="s">
        <v>484</v>
      </c>
      <c r="G189" s="414" t="s">
        <v>1321</v>
      </c>
      <c r="H189" s="340" t="s">
        <v>1320</v>
      </c>
      <c r="I189" s="249">
        <v>1</v>
      </c>
      <c r="J189" s="154" t="s">
        <v>1667</v>
      </c>
      <c r="K189" s="246" t="s">
        <v>1014</v>
      </c>
      <c r="L189" s="246"/>
      <c r="M189" s="142">
        <v>43344</v>
      </c>
      <c r="N189" s="142">
        <v>43434</v>
      </c>
      <c r="O189" s="142"/>
      <c r="P189" s="142"/>
      <c r="Q189" s="175" t="s">
        <v>1446</v>
      </c>
      <c r="R189" s="369" t="s">
        <v>1676</v>
      </c>
    </row>
    <row r="190" spans="2:18" s="124" customFormat="1" ht="100.5" customHeight="1" x14ac:dyDescent="0.2">
      <c r="B190" s="127" t="s">
        <v>862</v>
      </c>
      <c r="C190" s="335" t="s">
        <v>299</v>
      </c>
      <c r="D190" s="122" t="s">
        <v>976</v>
      </c>
      <c r="E190" s="139" t="s">
        <v>1317</v>
      </c>
      <c r="F190" s="122" t="s">
        <v>470</v>
      </c>
      <c r="G190" s="413" t="s">
        <v>1220</v>
      </c>
      <c r="H190" s="334" t="s">
        <v>1221</v>
      </c>
      <c r="I190" s="251">
        <v>0</v>
      </c>
      <c r="J190" s="338" t="s">
        <v>1667</v>
      </c>
      <c r="K190" s="246" t="s">
        <v>1014</v>
      </c>
      <c r="L190" s="246"/>
      <c r="M190" s="157">
        <v>43327</v>
      </c>
      <c r="N190" s="157">
        <v>43434</v>
      </c>
      <c r="O190" s="142"/>
      <c r="P190" s="272">
        <v>43554</v>
      </c>
      <c r="Q190" s="175" t="s">
        <v>1608</v>
      </c>
      <c r="R190" s="365"/>
    </row>
    <row r="191" spans="2:18" s="124" customFormat="1" ht="123" customHeight="1" x14ac:dyDescent="0.2">
      <c r="B191" s="127" t="s">
        <v>862</v>
      </c>
      <c r="C191" s="307" t="s">
        <v>299</v>
      </c>
      <c r="D191" s="122" t="s">
        <v>481</v>
      </c>
      <c r="E191" s="139" t="s">
        <v>1317</v>
      </c>
      <c r="F191" s="122" t="s">
        <v>482</v>
      </c>
      <c r="G191" s="414" t="s">
        <v>1643</v>
      </c>
      <c r="H191" s="340" t="s">
        <v>1644</v>
      </c>
      <c r="I191" s="251">
        <v>0</v>
      </c>
      <c r="J191" s="154" t="s">
        <v>1667</v>
      </c>
      <c r="K191" s="246" t="s">
        <v>1014</v>
      </c>
      <c r="L191" s="246"/>
      <c r="M191" s="142"/>
      <c r="N191" s="142"/>
      <c r="O191" s="272">
        <v>43160</v>
      </c>
      <c r="P191" s="272">
        <v>43646</v>
      </c>
      <c r="Q191" s="175" t="s">
        <v>1645</v>
      </c>
      <c r="R191" s="369"/>
    </row>
    <row r="192" spans="2:18" s="124" customFormat="1" ht="105" customHeight="1" x14ac:dyDescent="0.2">
      <c r="B192" s="127" t="s">
        <v>862</v>
      </c>
      <c r="C192" s="139" t="s">
        <v>299</v>
      </c>
      <c r="D192" s="122" t="s">
        <v>465</v>
      </c>
      <c r="E192" s="139" t="s">
        <v>1317</v>
      </c>
      <c r="F192" s="122" t="s">
        <v>466</v>
      </c>
      <c r="G192" s="414" t="s">
        <v>1643</v>
      </c>
      <c r="H192" s="340" t="s">
        <v>1644</v>
      </c>
      <c r="I192" s="251">
        <v>0</v>
      </c>
      <c r="J192" s="154" t="s">
        <v>1667</v>
      </c>
      <c r="K192" s="246" t="s">
        <v>1014</v>
      </c>
      <c r="L192" s="246"/>
      <c r="M192" s="142"/>
      <c r="N192" s="142"/>
      <c r="O192" s="272">
        <v>43160</v>
      </c>
      <c r="P192" s="272">
        <v>43646</v>
      </c>
      <c r="Q192" s="175" t="s">
        <v>1645</v>
      </c>
      <c r="R192" s="369"/>
    </row>
    <row r="193" spans="2:18" s="124" customFormat="1" ht="76.5" customHeight="1" x14ac:dyDescent="0.2">
      <c r="B193" s="127" t="s">
        <v>862</v>
      </c>
      <c r="C193" s="307"/>
      <c r="D193" s="122"/>
      <c r="E193" s="139" t="s">
        <v>1317</v>
      </c>
      <c r="F193" s="122" t="s">
        <v>479</v>
      </c>
      <c r="G193" s="414" t="s">
        <v>1643</v>
      </c>
      <c r="H193" s="340" t="s">
        <v>1644</v>
      </c>
      <c r="I193" s="251">
        <v>0</v>
      </c>
      <c r="J193" s="154" t="s">
        <v>1667</v>
      </c>
      <c r="K193" s="246" t="s">
        <v>1014</v>
      </c>
      <c r="L193" s="246"/>
      <c r="M193" s="142"/>
      <c r="N193" s="142"/>
      <c r="O193" s="272">
        <v>43160</v>
      </c>
      <c r="P193" s="272">
        <v>43646</v>
      </c>
      <c r="Q193" s="175" t="s">
        <v>1645</v>
      </c>
      <c r="R193" s="369"/>
    </row>
    <row r="194" spans="2:18" s="124" customFormat="1" ht="63.75" customHeight="1" x14ac:dyDescent="0.2">
      <c r="B194" s="127" t="s">
        <v>862</v>
      </c>
      <c r="C194" s="351"/>
      <c r="D194" s="348"/>
      <c r="E194" s="344" t="s">
        <v>251</v>
      </c>
      <c r="F194" s="197" t="s">
        <v>303</v>
      </c>
      <c r="G194" s="350" t="s">
        <v>1205</v>
      </c>
      <c r="H194" s="350" t="s">
        <v>1748</v>
      </c>
      <c r="I194" s="345">
        <v>0.6</v>
      </c>
      <c r="J194" s="197" t="s">
        <v>1667</v>
      </c>
      <c r="K194" s="197" t="s">
        <v>1014</v>
      </c>
      <c r="L194" s="197"/>
      <c r="M194" s="331"/>
      <c r="N194" s="331"/>
      <c r="O194" s="346"/>
      <c r="P194" s="346"/>
      <c r="Q194" s="346"/>
      <c r="R194" s="347" t="s">
        <v>1529</v>
      </c>
    </row>
    <row r="195" spans="2:18" s="124" customFormat="1" ht="44.25" customHeight="1" x14ac:dyDescent="0.2">
      <c r="B195" s="127" t="s">
        <v>862</v>
      </c>
      <c r="C195" s="139"/>
      <c r="D195" s="122"/>
      <c r="E195" s="139" t="s">
        <v>1317</v>
      </c>
      <c r="F195" s="243" t="s">
        <v>474</v>
      </c>
      <c r="G195" s="414" t="s">
        <v>1318</v>
      </c>
      <c r="H195" s="340" t="s">
        <v>1647</v>
      </c>
      <c r="I195" s="249">
        <v>1</v>
      </c>
      <c r="J195" s="154" t="s">
        <v>1667</v>
      </c>
      <c r="K195" s="246" t="s">
        <v>1014</v>
      </c>
      <c r="L195" s="246"/>
      <c r="M195" s="142"/>
      <c r="N195" s="142"/>
      <c r="O195" s="142"/>
      <c r="P195" s="142"/>
      <c r="Q195" s="175" t="s">
        <v>1611</v>
      </c>
      <c r="R195" s="330" t="s">
        <v>1612</v>
      </c>
    </row>
    <row r="196" spans="2:18" s="124" customFormat="1" ht="61.5" customHeight="1" x14ac:dyDescent="0.2">
      <c r="B196" s="127" t="s">
        <v>862</v>
      </c>
      <c r="C196" s="139"/>
      <c r="D196" s="122"/>
      <c r="E196" s="139" t="s">
        <v>1317</v>
      </c>
      <c r="F196" s="122" t="s">
        <v>471</v>
      </c>
      <c r="G196" s="414" t="s">
        <v>1609</v>
      </c>
      <c r="H196" s="340" t="s">
        <v>1610</v>
      </c>
      <c r="I196" s="249">
        <v>1</v>
      </c>
      <c r="J196" s="154" t="s">
        <v>1667</v>
      </c>
      <c r="K196" s="246" t="s">
        <v>1014</v>
      </c>
      <c r="L196" s="246"/>
      <c r="M196" s="142"/>
      <c r="N196" s="142"/>
      <c r="O196" s="142"/>
      <c r="P196" s="142"/>
      <c r="Q196" s="245" t="s">
        <v>1646</v>
      </c>
      <c r="R196" s="150" t="s">
        <v>1668</v>
      </c>
    </row>
    <row r="197" spans="2:18" s="124" customFormat="1" ht="63.75" customHeight="1" x14ac:dyDescent="0.2">
      <c r="B197" s="127" t="s">
        <v>862</v>
      </c>
      <c r="C197" s="163"/>
      <c r="D197" s="138"/>
      <c r="E197" s="139" t="s">
        <v>1317</v>
      </c>
      <c r="F197" s="246" t="s">
        <v>475</v>
      </c>
      <c r="G197" s="414" t="s">
        <v>1733</v>
      </c>
      <c r="H197" s="340" t="s">
        <v>1734</v>
      </c>
      <c r="I197" s="249">
        <v>1</v>
      </c>
      <c r="J197" s="154" t="s">
        <v>1667</v>
      </c>
      <c r="K197" s="246" t="s">
        <v>1014</v>
      </c>
      <c r="L197" s="246"/>
      <c r="M197" s="142"/>
      <c r="N197" s="142"/>
      <c r="O197" s="142"/>
      <c r="P197" s="142"/>
      <c r="Q197" s="304" t="s">
        <v>1648</v>
      </c>
      <c r="R197" s="371" t="s">
        <v>1649</v>
      </c>
    </row>
    <row r="198" spans="2:18" s="124" customFormat="1" ht="63.75" customHeight="1" x14ac:dyDescent="0.2">
      <c r="B198" s="127" t="s">
        <v>862</v>
      </c>
      <c r="C198" s="139"/>
      <c r="D198" s="122"/>
      <c r="E198" s="139" t="s">
        <v>1317</v>
      </c>
      <c r="F198" s="122" t="s">
        <v>468</v>
      </c>
      <c r="G198" s="420"/>
      <c r="H198" s="340"/>
      <c r="I198" s="251">
        <v>0</v>
      </c>
      <c r="J198" s="154" t="s">
        <v>1667</v>
      </c>
      <c r="K198" s="246" t="s">
        <v>1014</v>
      </c>
      <c r="L198" s="246"/>
      <c r="M198" s="142"/>
      <c r="N198" s="142"/>
      <c r="O198" s="302"/>
      <c r="P198" s="302"/>
      <c r="Q198" s="175" t="s">
        <v>1607</v>
      </c>
      <c r="R198" s="365"/>
    </row>
    <row r="199" spans="2:18" s="124" customFormat="1" ht="114" customHeight="1" x14ac:dyDescent="0.2">
      <c r="B199" s="127" t="s">
        <v>862</v>
      </c>
      <c r="C199" s="139"/>
      <c r="D199" s="122"/>
      <c r="E199" s="139" t="s">
        <v>1317</v>
      </c>
      <c r="F199" s="122" t="s">
        <v>460</v>
      </c>
      <c r="G199" s="414" t="s">
        <v>1603</v>
      </c>
      <c r="H199" s="340"/>
      <c r="I199" s="249">
        <v>0.5</v>
      </c>
      <c r="J199" s="154" t="s">
        <v>1667</v>
      </c>
      <c r="K199" s="246" t="s">
        <v>1014</v>
      </c>
      <c r="L199" s="246"/>
      <c r="M199" s="142"/>
      <c r="N199" s="142"/>
      <c r="O199" s="142"/>
      <c r="P199" s="272">
        <v>43556</v>
      </c>
      <c r="Q199" s="175" t="s">
        <v>1604</v>
      </c>
      <c r="R199" s="365"/>
    </row>
    <row r="200" spans="2:18" s="124" customFormat="1" ht="139.5" customHeight="1" x14ac:dyDescent="0.2">
      <c r="B200" s="127" t="s">
        <v>862</v>
      </c>
      <c r="C200" s="139"/>
      <c r="D200" s="245"/>
      <c r="E200" s="139" t="s">
        <v>1317</v>
      </c>
      <c r="F200" s="122" t="s">
        <v>463</v>
      </c>
      <c r="G200" s="420"/>
      <c r="H200" s="340"/>
      <c r="I200" s="251">
        <v>0</v>
      </c>
      <c r="J200" s="154" t="s">
        <v>1667</v>
      </c>
      <c r="K200" s="246" t="s">
        <v>1014</v>
      </c>
      <c r="L200" s="246"/>
      <c r="M200" s="142"/>
      <c r="N200" s="142"/>
      <c r="O200" s="302"/>
      <c r="P200" s="302"/>
      <c r="Q200" s="245" t="s">
        <v>1642</v>
      </c>
      <c r="R200" s="365"/>
    </row>
    <row r="201" spans="2:18" s="124" customFormat="1" ht="51" customHeight="1" x14ac:dyDescent="0.2">
      <c r="B201" s="127" t="s">
        <v>862</v>
      </c>
      <c r="C201" s="139"/>
      <c r="D201" s="122"/>
      <c r="E201" s="139" t="s">
        <v>1317</v>
      </c>
      <c r="F201" s="243" t="s">
        <v>472</v>
      </c>
      <c r="G201" s="420"/>
      <c r="H201" s="340"/>
      <c r="I201" s="251">
        <v>0</v>
      </c>
      <c r="J201" s="154" t="s">
        <v>1667</v>
      </c>
      <c r="K201" s="246" t="s">
        <v>1014</v>
      </c>
      <c r="L201" s="246"/>
      <c r="M201" s="142"/>
      <c r="N201" s="142"/>
      <c r="O201" s="302"/>
      <c r="P201" s="302"/>
      <c r="Q201" s="122"/>
      <c r="R201" s="365"/>
    </row>
    <row r="202" spans="2:18" s="124" customFormat="1" ht="75.75" customHeight="1" x14ac:dyDescent="0.2">
      <c r="B202" s="127" t="s">
        <v>862</v>
      </c>
      <c r="C202" s="139"/>
      <c r="D202" s="136"/>
      <c r="E202" s="139" t="s">
        <v>1317</v>
      </c>
      <c r="F202" s="243" t="s">
        <v>476</v>
      </c>
      <c r="G202" s="420"/>
      <c r="H202" s="340"/>
      <c r="I202" s="251">
        <v>0</v>
      </c>
      <c r="J202" s="154" t="s">
        <v>1667</v>
      </c>
      <c r="K202" s="246" t="s">
        <v>1014</v>
      </c>
      <c r="L202" s="246"/>
      <c r="M202" s="142"/>
      <c r="N202" s="142"/>
      <c r="O202" s="302"/>
      <c r="P202" s="302"/>
      <c r="Q202" s="243"/>
      <c r="R202" s="244"/>
    </row>
    <row r="203" spans="2:18" s="134" customFormat="1" ht="51" customHeight="1" x14ac:dyDescent="0.2">
      <c r="B203" s="127" t="s">
        <v>862</v>
      </c>
      <c r="C203" s="139"/>
      <c r="D203" s="136"/>
      <c r="E203" s="139" t="s">
        <v>1317</v>
      </c>
      <c r="F203" s="243" t="s">
        <v>473</v>
      </c>
      <c r="G203" s="420"/>
      <c r="H203" s="340"/>
      <c r="I203" s="251">
        <v>0</v>
      </c>
      <c r="J203" s="154" t="s">
        <v>1667</v>
      </c>
      <c r="K203" s="246" t="s">
        <v>1014</v>
      </c>
      <c r="L203" s="246"/>
      <c r="M203" s="142"/>
      <c r="N203" s="142"/>
      <c r="O203" s="302"/>
      <c r="P203" s="302"/>
      <c r="Q203" s="243"/>
      <c r="R203" s="244"/>
    </row>
    <row r="204" spans="2:18" s="124" customFormat="1" ht="84.75" customHeight="1" x14ac:dyDescent="0.2">
      <c r="B204" s="127" t="s">
        <v>862</v>
      </c>
      <c r="C204" s="139"/>
      <c r="D204" s="122"/>
      <c r="E204" s="139" t="s">
        <v>1317</v>
      </c>
      <c r="F204" s="122" t="s">
        <v>462</v>
      </c>
      <c r="G204" s="420"/>
      <c r="H204" s="340"/>
      <c r="I204" s="251">
        <v>0</v>
      </c>
      <c r="J204" s="154" t="s">
        <v>1667</v>
      </c>
      <c r="K204" s="246" t="s">
        <v>1014</v>
      </c>
      <c r="L204" s="246"/>
      <c r="M204" s="142"/>
      <c r="N204" s="142"/>
      <c r="O204" s="302"/>
      <c r="P204" s="302"/>
      <c r="Q204" s="245" t="s">
        <v>1642</v>
      </c>
      <c r="R204" s="365"/>
    </row>
    <row r="205" spans="2:18" s="124" customFormat="1" ht="76.5" customHeight="1" x14ac:dyDescent="0.2">
      <c r="B205" s="127" t="s">
        <v>862</v>
      </c>
      <c r="C205" s="139"/>
      <c r="D205" s="122"/>
      <c r="E205" s="139" t="s">
        <v>1317</v>
      </c>
      <c r="F205" s="122" t="s">
        <v>461</v>
      </c>
      <c r="G205" s="420"/>
      <c r="H205" s="340"/>
      <c r="I205" s="251">
        <v>0</v>
      </c>
      <c r="J205" s="154" t="s">
        <v>1667</v>
      </c>
      <c r="K205" s="246" t="s">
        <v>1014</v>
      </c>
      <c r="L205" s="246"/>
      <c r="M205" s="142"/>
      <c r="N205" s="142"/>
      <c r="O205" s="302"/>
      <c r="P205" s="302"/>
      <c r="Q205" s="245" t="s">
        <v>1642</v>
      </c>
      <c r="R205" s="365"/>
    </row>
    <row r="206" spans="2:18" s="124" customFormat="1" ht="18.75" customHeight="1" x14ac:dyDescent="0.2">
      <c r="B206" s="366"/>
      <c r="C206" s="313" t="s">
        <v>1317</v>
      </c>
      <c r="D206" s="314"/>
      <c r="E206" s="313" t="s">
        <v>1317</v>
      </c>
      <c r="F206" s="315"/>
      <c r="G206" s="417"/>
      <c r="H206" s="313"/>
      <c r="I206" s="316">
        <f>AVERAGE(I182:I205)</f>
        <v>0.31666666666666665</v>
      </c>
      <c r="J206" s="317"/>
      <c r="K206" s="593"/>
      <c r="L206" s="314"/>
      <c r="M206" s="318"/>
      <c r="N206" s="318"/>
      <c r="O206" s="318"/>
      <c r="P206" s="318"/>
      <c r="Q206" s="315"/>
      <c r="R206" s="367"/>
    </row>
    <row r="207" spans="2:18" s="124" customFormat="1" ht="91.5" customHeight="1" x14ac:dyDescent="0.2">
      <c r="B207" s="127" t="s">
        <v>862</v>
      </c>
      <c r="C207" s="139"/>
      <c r="D207" s="122"/>
      <c r="E207" s="139" t="s">
        <v>246</v>
      </c>
      <c r="F207" s="243" t="s">
        <v>422</v>
      </c>
      <c r="G207" s="414" t="s">
        <v>1107</v>
      </c>
      <c r="H207" s="336" t="s">
        <v>1055</v>
      </c>
      <c r="I207" s="252">
        <v>0.5</v>
      </c>
      <c r="J207" s="154" t="s">
        <v>1661</v>
      </c>
      <c r="K207" s="245" t="s">
        <v>953</v>
      </c>
      <c r="L207" s="245" t="s">
        <v>1585</v>
      </c>
      <c r="M207" s="157">
        <v>43299</v>
      </c>
      <c r="N207" s="157">
        <v>43312</v>
      </c>
      <c r="O207" s="302"/>
      <c r="P207" s="242">
        <v>43676</v>
      </c>
      <c r="Q207" s="382"/>
      <c r="R207" s="365"/>
    </row>
    <row r="208" spans="2:18" s="124" customFormat="1" ht="72.75" customHeight="1" x14ac:dyDescent="0.2">
      <c r="B208" s="127" t="s">
        <v>862</v>
      </c>
      <c r="C208" s="139" t="s">
        <v>429</v>
      </c>
      <c r="D208" s="243" t="s">
        <v>1076</v>
      </c>
      <c r="E208" s="139" t="s">
        <v>246</v>
      </c>
      <c r="F208" s="243" t="s">
        <v>430</v>
      </c>
      <c r="G208" s="414" t="s">
        <v>1077</v>
      </c>
      <c r="H208" s="340" t="s">
        <v>1738</v>
      </c>
      <c r="I208" s="249">
        <v>0.6</v>
      </c>
      <c r="J208" s="341" t="s">
        <v>1099</v>
      </c>
      <c r="K208" s="246" t="s">
        <v>1014</v>
      </c>
      <c r="L208" s="246"/>
      <c r="M208" s="302"/>
      <c r="N208" s="302">
        <v>43465</v>
      </c>
      <c r="O208" s="302"/>
      <c r="P208" s="302"/>
      <c r="Q208" s="390" t="s">
        <v>1599</v>
      </c>
      <c r="R208" s="244"/>
    </row>
    <row r="209" spans="2:18" s="124" customFormat="1" ht="44.25" customHeight="1" x14ac:dyDescent="0.2">
      <c r="B209" s="127" t="s">
        <v>862</v>
      </c>
      <c r="C209" s="139"/>
      <c r="D209" s="243"/>
      <c r="E209" s="139" t="s">
        <v>246</v>
      </c>
      <c r="F209" s="246" t="s">
        <v>431</v>
      </c>
      <c r="G209" s="414" t="s">
        <v>1078</v>
      </c>
      <c r="H209" s="340" t="s">
        <v>1739</v>
      </c>
      <c r="I209" s="249">
        <v>0.7</v>
      </c>
      <c r="J209" s="341" t="s">
        <v>1099</v>
      </c>
      <c r="K209" s="176" t="s">
        <v>1014</v>
      </c>
      <c r="L209" s="246"/>
      <c r="M209" s="302">
        <v>43327</v>
      </c>
      <c r="N209" s="302">
        <v>43465</v>
      </c>
      <c r="O209" s="302"/>
      <c r="P209" s="302"/>
      <c r="Q209" s="390" t="s">
        <v>1600</v>
      </c>
      <c r="R209" s="244"/>
    </row>
    <row r="210" spans="2:18" s="124" customFormat="1" ht="44.25" customHeight="1" x14ac:dyDescent="0.2">
      <c r="B210" s="127" t="s">
        <v>862</v>
      </c>
      <c r="C210" s="139"/>
      <c r="D210" s="122"/>
      <c r="E210" s="139" t="s">
        <v>246</v>
      </c>
      <c r="F210" s="243" t="s">
        <v>419</v>
      </c>
      <c r="G210" s="414" t="s">
        <v>1299</v>
      </c>
      <c r="H210" s="340" t="s">
        <v>1740</v>
      </c>
      <c r="I210" s="251">
        <v>0</v>
      </c>
      <c r="J210" s="154" t="s">
        <v>1660</v>
      </c>
      <c r="K210" s="245" t="s">
        <v>953</v>
      </c>
      <c r="L210" s="246" t="s">
        <v>1625</v>
      </c>
      <c r="M210" s="142"/>
      <c r="N210" s="142"/>
      <c r="O210" s="142">
        <v>43497</v>
      </c>
      <c r="P210" s="142">
        <v>43814</v>
      </c>
      <c r="Q210" s="382"/>
      <c r="R210" s="365"/>
    </row>
    <row r="211" spans="2:18" s="124" customFormat="1" ht="44.25" customHeight="1" x14ac:dyDescent="0.2">
      <c r="B211" s="127" t="s">
        <v>862</v>
      </c>
      <c r="C211" s="139"/>
      <c r="D211" s="122"/>
      <c r="E211" s="139" t="s">
        <v>246</v>
      </c>
      <c r="F211" s="243" t="s">
        <v>428</v>
      </c>
      <c r="G211" s="414" t="s">
        <v>1075</v>
      </c>
      <c r="H211" s="340" t="s">
        <v>1741</v>
      </c>
      <c r="I211" s="251">
        <v>0</v>
      </c>
      <c r="J211" s="341" t="s">
        <v>1099</v>
      </c>
      <c r="K211" s="176" t="s">
        <v>1014</v>
      </c>
      <c r="L211" s="246" t="s">
        <v>954</v>
      </c>
      <c r="M211" s="142"/>
      <c r="N211" s="142"/>
      <c r="O211" s="142">
        <v>43525</v>
      </c>
      <c r="P211" s="142">
        <v>43708</v>
      </c>
      <c r="Q211" s="381" t="s">
        <v>1303</v>
      </c>
      <c r="R211" s="365"/>
    </row>
    <row r="212" spans="2:18" s="124" customFormat="1" ht="44.25" customHeight="1" x14ac:dyDescent="0.2">
      <c r="B212" s="127" t="s">
        <v>862</v>
      </c>
      <c r="C212" s="139"/>
      <c r="D212" s="122"/>
      <c r="E212" s="139" t="s">
        <v>246</v>
      </c>
      <c r="F212" s="243" t="s">
        <v>418</v>
      </c>
      <c r="G212" s="414" t="s">
        <v>901</v>
      </c>
      <c r="H212" s="340" t="s">
        <v>1053</v>
      </c>
      <c r="I212" s="251">
        <v>0.5</v>
      </c>
      <c r="J212" s="154" t="s">
        <v>1659</v>
      </c>
      <c r="K212" s="245" t="s">
        <v>953</v>
      </c>
      <c r="L212" s="246" t="s">
        <v>1014</v>
      </c>
      <c r="M212" s="142">
        <v>43344</v>
      </c>
      <c r="N212" s="142">
        <v>43465</v>
      </c>
      <c r="O212" s="142">
        <v>43497</v>
      </c>
      <c r="P212" s="142">
        <v>43768</v>
      </c>
      <c r="Q212" s="382"/>
      <c r="R212" s="365"/>
    </row>
    <row r="213" spans="2:18" s="124" customFormat="1" ht="44.25" customHeight="1" x14ac:dyDescent="0.2">
      <c r="B213" s="127" t="s">
        <v>862</v>
      </c>
      <c r="C213" s="139"/>
      <c r="D213" s="122"/>
      <c r="E213" s="139" t="s">
        <v>246</v>
      </c>
      <c r="F213" s="243" t="s">
        <v>1072</v>
      </c>
      <c r="G213" s="414" t="s">
        <v>1073</v>
      </c>
      <c r="H213" s="340" t="s">
        <v>1074</v>
      </c>
      <c r="I213" s="251">
        <v>0</v>
      </c>
      <c r="J213" s="341" t="s">
        <v>1666</v>
      </c>
      <c r="K213" s="246" t="s">
        <v>1014</v>
      </c>
      <c r="L213" s="246" t="s">
        <v>953</v>
      </c>
      <c r="M213" s="142"/>
      <c r="N213" s="142"/>
      <c r="O213" s="142">
        <v>43646</v>
      </c>
      <c r="P213" s="142">
        <v>43830</v>
      </c>
      <c r="Q213" s="391" t="s">
        <v>1251</v>
      </c>
      <c r="R213" s="244"/>
    </row>
    <row r="214" spans="2:18" s="124" customFormat="1" ht="132" customHeight="1" x14ac:dyDescent="0.2">
      <c r="B214" s="127" t="s">
        <v>862</v>
      </c>
      <c r="C214" s="349" t="s">
        <v>336</v>
      </c>
      <c r="D214" s="197" t="s">
        <v>354</v>
      </c>
      <c r="E214" s="349" t="s">
        <v>246</v>
      </c>
      <c r="F214" s="389" t="s">
        <v>355</v>
      </c>
      <c r="G214" s="350" t="s">
        <v>1247</v>
      </c>
      <c r="H214" s="350" t="s">
        <v>1248</v>
      </c>
      <c r="I214" s="345">
        <v>1</v>
      </c>
      <c r="J214" s="197" t="s">
        <v>1699</v>
      </c>
      <c r="K214" s="197" t="s">
        <v>1014</v>
      </c>
      <c r="L214" s="197"/>
      <c r="M214" s="197"/>
      <c r="N214" s="197"/>
      <c r="O214" s="346"/>
      <c r="P214" s="346"/>
      <c r="Q214" s="383"/>
      <c r="R214" s="386" t="s">
        <v>1459</v>
      </c>
    </row>
    <row r="215" spans="2:18" s="124" customFormat="1" ht="36" customHeight="1" x14ac:dyDescent="0.2">
      <c r="B215" s="127" t="s">
        <v>862</v>
      </c>
      <c r="C215" s="139"/>
      <c r="D215" s="122"/>
      <c r="E215" s="139" t="s">
        <v>246</v>
      </c>
      <c r="F215" s="243" t="s">
        <v>421</v>
      </c>
      <c r="G215" s="414" t="s">
        <v>1249</v>
      </c>
      <c r="H215" s="340" t="s">
        <v>1250</v>
      </c>
      <c r="I215" s="249">
        <v>1</v>
      </c>
      <c r="J215" s="337" t="s">
        <v>1664</v>
      </c>
      <c r="K215" s="246" t="s">
        <v>1014</v>
      </c>
      <c r="L215" s="246"/>
      <c r="M215" s="157">
        <v>43327</v>
      </c>
      <c r="N215" s="157">
        <v>43434</v>
      </c>
      <c r="O215" s="302"/>
      <c r="P215" s="302"/>
      <c r="Q215" s="243"/>
      <c r="R215" s="365" t="s">
        <v>1596</v>
      </c>
    </row>
    <row r="216" spans="2:18" s="124" customFormat="1" ht="44.25" customHeight="1" x14ac:dyDescent="0.2">
      <c r="B216" s="127" t="s">
        <v>862</v>
      </c>
      <c r="C216" s="139"/>
      <c r="D216" s="122"/>
      <c r="E216" s="344" t="s">
        <v>246</v>
      </c>
      <c r="F216" s="197" t="s">
        <v>316</v>
      </c>
      <c r="G216" s="350" t="s">
        <v>1211</v>
      </c>
      <c r="H216" s="350" t="s">
        <v>1212</v>
      </c>
      <c r="I216" s="345">
        <v>0.8</v>
      </c>
      <c r="J216" s="197" t="s">
        <v>1667</v>
      </c>
      <c r="K216" s="197" t="s">
        <v>1014</v>
      </c>
      <c r="L216" s="197"/>
      <c r="M216" s="197"/>
      <c r="N216" s="197"/>
      <c r="O216" s="346"/>
      <c r="P216" s="387">
        <v>43617</v>
      </c>
      <c r="Q216" s="387"/>
      <c r="R216" s="385" t="s">
        <v>1545</v>
      </c>
    </row>
    <row r="217" spans="2:18" ht="36" customHeight="1" x14ac:dyDescent="0.2">
      <c r="B217" s="127" t="s">
        <v>862</v>
      </c>
      <c r="C217" s="351" t="s">
        <v>336</v>
      </c>
      <c r="D217" s="350" t="s">
        <v>357</v>
      </c>
      <c r="E217" s="344" t="s">
        <v>246</v>
      </c>
      <c r="F217" s="197" t="s">
        <v>1260</v>
      </c>
      <c r="G217" s="350" t="s">
        <v>1311</v>
      </c>
      <c r="H217" s="350" t="s">
        <v>1257</v>
      </c>
      <c r="I217" s="345">
        <v>1</v>
      </c>
      <c r="J217" s="197" t="s">
        <v>1695</v>
      </c>
      <c r="K217" s="246" t="s">
        <v>1101</v>
      </c>
      <c r="L217" s="197" t="s">
        <v>1014</v>
      </c>
      <c r="M217" s="197"/>
      <c r="N217" s="197"/>
      <c r="O217" s="346"/>
      <c r="P217" s="346"/>
      <c r="Q217" s="346"/>
      <c r="R217" s="347" t="s">
        <v>1563</v>
      </c>
    </row>
    <row r="218" spans="2:18" ht="51.75" customHeight="1" x14ac:dyDescent="0.2">
      <c r="B218" s="127" t="s">
        <v>862</v>
      </c>
      <c r="C218" s="139"/>
      <c r="D218" s="136"/>
      <c r="E218" s="139" t="s">
        <v>246</v>
      </c>
      <c r="F218" s="122" t="s">
        <v>415</v>
      </c>
      <c r="G218" s="414" t="s">
        <v>1134</v>
      </c>
      <c r="H218" s="340" t="s">
        <v>1144</v>
      </c>
      <c r="I218" s="251">
        <v>0</v>
      </c>
      <c r="J218" s="154" t="s">
        <v>1663</v>
      </c>
      <c r="K218" s="246" t="s">
        <v>1577</v>
      </c>
      <c r="L218" s="245" t="s">
        <v>1621</v>
      </c>
      <c r="M218" s="169">
        <v>43321</v>
      </c>
      <c r="N218" s="169">
        <v>43403</v>
      </c>
      <c r="O218" s="302"/>
      <c r="P218" s="302"/>
      <c r="Q218" s="246" t="s">
        <v>1633</v>
      </c>
      <c r="R218" s="244" t="s">
        <v>1145</v>
      </c>
    </row>
    <row r="219" spans="2:18" ht="51.75" customHeight="1" x14ac:dyDescent="0.2">
      <c r="B219" s="127" t="s">
        <v>862</v>
      </c>
      <c r="C219" s="139"/>
      <c r="D219" s="122"/>
      <c r="E219" s="139" t="s">
        <v>246</v>
      </c>
      <c r="F219" s="246" t="s">
        <v>424</v>
      </c>
      <c r="G219" s="414" t="s">
        <v>1127</v>
      </c>
      <c r="H219" s="340" t="s">
        <v>1594</v>
      </c>
      <c r="I219" s="249">
        <v>0.8</v>
      </c>
      <c r="J219" s="154" t="s">
        <v>1670</v>
      </c>
      <c r="K219" s="176" t="s">
        <v>1014</v>
      </c>
      <c r="L219" s="246"/>
      <c r="M219" s="157">
        <v>43252</v>
      </c>
      <c r="N219" s="157">
        <v>43465</v>
      </c>
      <c r="O219" s="142"/>
      <c r="P219" s="142"/>
      <c r="Q219" s="246" t="s">
        <v>1301</v>
      </c>
      <c r="R219" s="365" t="s">
        <v>1597</v>
      </c>
    </row>
    <row r="220" spans="2:18" ht="51.75" customHeight="1" x14ac:dyDescent="0.2">
      <c r="B220" s="127" t="s">
        <v>862</v>
      </c>
      <c r="C220" s="139"/>
      <c r="D220" s="122"/>
      <c r="E220" s="139" t="s">
        <v>246</v>
      </c>
      <c r="F220" s="243" t="s">
        <v>425</v>
      </c>
      <c r="G220" s="414" t="s">
        <v>904</v>
      </c>
      <c r="H220" s="340" t="s">
        <v>1742</v>
      </c>
      <c r="I220" s="251">
        <v>0</v>
      </c>
      <c r="J220" s="154" t="s">
        <v>1500</v>
      </c>
      <c r="K220" s="245" t="s">
        <v>953</v>
      </c>
      <c r="L220" s="245" t="s">
        <v>1014</v>
      </c>
      <c r="M220" s="142"/>
      <c r="N220" s="142"/>
      <c r="O220" s="142">
        <v>43617</v>
      </c>
      <c r="P220" s="302">
        <v>43707</v>
      </c>
      <c r="Q220" s="246" t="s">
        <v>1301</v>
      </c>
      <c r="R220" s="365"/>
    </row>
    <row r="221" spans="2:18" ht="51.75" customHeight="1" x14ac:dyDescent="0.2">
      <c r="B221" s="127" t="s">
        <v>862</v>
      </c>
      <c r="C221" s="139"/>
      <c r="D221" s="122"/>
      <c r="E221" s="139" t="s">
        <v>246</v>
      </c>
      <c r="F221" s="243" t="s">
        <v>417</v>
      </c>
      <c r="G221" s="414" t="s">
        <v>900</v>
      </c>
      <c r="H221" s="340" t="s">
        <v>1071</v>
      </c>
      <c r="I221" s="251">
        <v>0</v>
      </c>
      <c r="J221" s="154" t="s">
        <v>1663</v>
      </c>
      <c r="K221" s="246" t="s">
        <v>1014</v>
      </c>
      <c r="L221" s="246" t="s">
        <v>953</v>
      </c>
      <c r="M221" s="142">
        <v>43374</v>
      </c>
      <c r="N221" s="142"/>
      <c r="O221" s="142"/>
      <c r="P221" s="142">
        <v>43495</v>
      </c>
      <c r="Q221" s="122"/>
      <c r="R221" s="365"/>
    </row>
    <row r="222" spans="2:18" ht="51.75" customHeight="1" x14ac:dyDescent="0.2">
      <c r="B222" s="127" t="s">
        <v>862</v>
      </c>
      <c r="C222" s="139"/>
      <c r="D222" s="122"/>
      <c r="E222" s="139" t="s">
        <v>246</v>
      </c>
      <c r="F222" s="243" t="s">
        <v>427</v>
      </c>
      <c r="G222" s="414" t="s">
        <v>1269</v>
      </c>
      <c r="H222" s="340" t="s">
        <v>1270</v>
      </c>
      <c r="I222" s="249">
        <v>0.4</v>
      </c>
      <c r="J222" s="154" t="s">
        <v>1683</v>
      </c>
      <c r="K222" s="154" t="s">
        <v>1014</v>
      </c>
      <c r="L222" s="154"/>
      <c r="M222" s="303">
        <v>43344</v>
      </c>
      <c r="N222" s="303">
        <v>43373</v>
      </c>
      <c r="O222" s="302"/>
      <c r="P222" s="303">
        <v>43525</v>
      </c>
      <c r="Q222" s="154" t="s">
        <v>1598</v>
      </c>
      <c r="R222" s="244"/>
    </row>
    <row r="223" spans="2:18" ht="51.75" customHeight="1" x14ac:dyDescent="0.2">
      <c r="B223" s="127" t="s">
        <v>862</v>
      </c>
      <c r="C223" s="139"/>
      <c r="D223" s="122"/>
      <c r="E223" s="139" t="s">
        <v>246</v>
      </c>
      <c r="F223" s="243" t="s">
        <v>426</v>
      </c>
      <c r="G223" s="414" t="s">
        <v>1231</v>
      </c>
      <c r="H223" s="340" t="s">
        <v>1302</v>
      </c>
      <c r="I223" s="249">
        <v>0.75</v>
      </c>
      <c r="J223" s="154" t="s">
        <v>1681</v>
      </c>
      <c r="K223" s="154" t="s">
        <v>1014</v>
      </c>
      <c r="L223" s="154"/>
      <c r="M223" s="303">
        <v>43327</v>
      </c>
      <c r="N223" s="303">
        <v>43465</v>
      </c>
      <c r="O223" s="302"/>
      <c r="P223" s="303">
        <v>43525</v>
      </c>
      <c r="Q223" s="154" t="s">
        <v>1682</v>
      </c>
      <c r="R223" s="329" t="s">
        <v>1487</v>
      </c>
    </row>
    <row r="224" spans="2:18" ht="51.75" customHeight="1" x14ac:dyDescent="0.2">
      <c r="B224" s="127" t="s">
        <v>862</v>
      </c>
      <c r="C224" s="351"/>
      <c r="D224" s="348"/>
      <c r="E224" s="344" t="s">
        <v>246</v>
      </c>
      <c r="F224" s="197" t="s">
        <v>313</v>
      </c>
      <c r="G224" s="350" t="s">
        <v>1222</v>
      </c>
      <c r="H224" s="350" t="s">
        <v>1223</v>
      </c>
      <c r="I224" s="345">
        <v>1</v>
      </c>
      <c r="J224" s="197" t="s">
        <v>1667</v>
      </c>
      <c r="K224" s="197" t="s">
        <v>1014</v>
      </c>
      <c r="L224" s="197"/>
      <c r="M224" s="197"/>
      <c r="N224" s="197"/>
      <c r="O224" s="346"/>
      <c r="P224" s="346"/>
      <c r="Q224" s="346"/>
      <c r="R224" s="386" t="s">
        <v>1704</v>
      </c>
    </row>
    <row r="225" spans="2:18" ht="51.75" customHeight="1" x14ac:dyDescent="0.2">
      <c r="B225" s="127" t="s">
        <v>862</v>
      </c>
      <c r="C225" s="351"/>
      <c r="D225" s="348"/>
      <c r="E225" s="344" t="s">
        <v>246</v>
      </c>
      <c r="F225" s="197" t="s">
        <v>312</v>
      </c>
      <c r="G225" s="350" t="s">
        <v>1220</v>
      </c>
      <c r="H225" s="408" t="s">
        <v>1444</v>
      </c>
      <c r="I225" s="345">
        <v>0</v>
      </c>
      <c r="J225" s="197" t="s">
        <v>1667</v>
      </c>
      <c r="K225" s="592" t="s">
        <v>1014</v>
      </c>
      <c r="L225" s="197"/>
      <c r="M225" s="197"/>
      <c r="N225" s="197"/>
      <c r="O225" s="346"/>
      <c r="P225" s="384">
        <v>43585</v>
      </c>
      <c r="Q225" s="384"/>
      <c r="R225" s="385" t="s">
        <v>1544</v>
      </c>
    </row>
    <row r="226" spans="2:18" s="124" customFormat="1" ht="51.75" customHeight="1" x14ac:dyDescent="0.2">
      <c r="B226" s="127" t="s">
        <v>862</v>
      </c>
      <c r="C226" s="139"/>
      <c r="D226" s="122"/>
      <c r="E226" s="139" t="s">
        <v>246</v>
      </c>
      <c r="F226" s="243" t="s">
        <v>423</v>
      </c>
      <c r="G226" s="414" t="s">
        <v>903</v>
      </c>
      <c r="H226" s="340" t="s">
        <v>1626</v>
      </c>
      <c r="I226" s="251">
        <v>0</v>
      </c>
      <c r="J226" s="154" t="s">
        <v>1500</v>
      </c>
      <c r="K226" s="245" t="s">
        <v>953</v>
      </c>
      <c r="L226" s="245" t="s">
        <v>1014</v>
      </c>
      <c r="M226" s="142"/>
      <c r="N226" s="142"/>
      <c r="O226" s="142">
        <v>43496</v>
      </c>
      <c r="P226" s="142">
        <v>43554</v>
      </c>
      <c r="Q226" s="246" t="s">
        <v>1300</v>
      </c>
      <c r="R226" s="365"/>
    </row>
    <row r="227" spans="2:18" ht="51.75" customHeight="1" x14ac:dyDescent="0.2">
      <c r="B227" s="127" t="s">
        <v>862</v>
      </c>
      <c r="C227" s="351"/>
      <c r="D227" s="352"/>
      <c r="E227" s="344" t="s">
        <v>246</v>
      </c>
      <c r="F227" s="197" t="s">
        <v>248</v>
      </c>
      <c r="G227" s="350" t="s">
        <v>868</v>
      </c>
      <c r="H227" s="350" t="s">
        <v>1352</v>
      </c>
      <c r="I227" s="345">
        <v>1</v>
      </c>
      <c r="J227" s="197" t="s">
        <v>641</v>
      </c>
      <c r="K227" s="246" t="s">
        <v>1577</v>
      </c>
      <c r="L227" s="197"/>
      <c r="M227" s="197"/>
      <c r="N227" s="197"/>
      <c r="O227" s="346"/>
      <c r="P227" s="346">
        <v>43131</v>
      </c>
      <c r="Q227" s="346"/>
      <c r="R227" s="347" t="s">
        <v>1465</v>
      </c>
    </row>
    <row r="228" spans="2:18" s="124" customFormat="1" ht="51.75" customHeight="1" x14ac:dyDescent="0.2">
      <c r="B228" s="127" t="s">
        <v>862</v>
      </c>
      <c r="C228" s="351"/>
      <c r="D228" s="352"/>
      <c r="E228" s="351" t="s">
        <v>246</v>
      </c>
      <c r="F228" s="350" t="s">
        <v>1037</v>
      </c>
      <c r="G228" s="350" t="s">
        <v>956</v>
      </c>
      <c r="H228" s="350" t="s">
        <v>1352</v>
      </c>
      <c r="I228" s="345">
        <v>1</v>
      </c>
      <c r="J228" s="197" t="s">
        <v>641</v>
      </c>
      <c r="K228" s="246" t="s">
        <v>1577</v>
      </c>
      <c r="L228" s="197"/>
      <c r="M228" s="197"/>
      <c r="N228" s="197"/>
      <c r="O228" s="346"/>
      <c r="P228" s="346">
        <v>43131</v>
      </c>
      <c r="Q228" s="346"/>
      <c r="R228" s="347" t="s">
        <v>1465</v>
      </c>
    </row>
    <row r="229" spans="2:18" ht="51.75" customHeight="1" x14ac:dyDescent="0.2">
      <c r="B229" s="127" t="s">
        <v>862</v>
      </c>
      <c r="C229" s="139"/>
      <c r="D229" s="122"/>
      <c r="E229" s="139" t="s">
        <v>246</v>
      </c>
      <c r="F229" s="243" t="s">
        <v>420</v>
      </c>
      <c r="G229" s="414" t="s">
        <v>902</v>
      </c>
      <c r="H229" s="340" t="s">
        <v>1054</v>
      </c>
      <c r="I229" s="251">
        <v>0</v>
      </c>
      <c r="J229" s="341" t="s">
        <v>1663</v>
      </c>
      <c r="K229" s="245" t="s">
        <v>1014</v>
      </c>
      <c r="L229" s="245"/>
      <c r="M229" s="142"/>
      <c r="N229" s="142"/>
      <c r="O229" s="142">
        <v>43646</v>
      </c>
      <c r="P229" s="142">
        <v>43830</v>
      </c>
      <c r="Q229" s="122"/>
      <c r="R229" s="365"/>
    </row>
    <row r="230" spans="2:18" ht="51.75" customHeight="1" x14ac:dyDescent="0.2">
      <c r="B230" s="127" t="s">
        <v>862</v>
      </c>
      <c r="C230" s="139"/>
      <c r="D230" s="122"/>
      <c r="E230" s="351" t="s">
        <v>246</v>
      </c>
      <c r="F230" s="350" t="s">
        <v>358</v>
      </c>
      <c r="G230" s="350"/>
      <c r="H230" s="350"/>
      <c r="I230" s="345">
        <v>1</v>
      </c>
      <c r="J230" s="197" t="s">
        <v>1706</v>
      </c>
      <c r="K230" s="197" t="s">
        <v>1014</v>
      </c>
      <c r="L230" s="197"/>
      <c r="M230" s="197"/>
      <c r="N230" s="197"/>
      <c r="O230" s="346"/>
      <c r="P230" s="346"/>
      <c r="Q230" s="346"/>
      <c r="R230" s="347"/>
    </row>
    <row r="231" spans="2:18" s="124" customFormat="1" ht="44.25" customHeight="1" x14ac:dyDescent="0.2">
      <c r="B231" s="366"/>
      <c r="C231" s="313" t="s">
        <v>246</v>
      </c>
      <c r="D231" s="314"/>
      <c r="E231" s="313" t="s">
        <v>246</v>
      </c>
      <c r="F231" s="315"/>
      <c r="G231" s="417"/>
      <c r="H231" s="313"/>
      <c r="I231" s="316">
        <f>AVERAGE(I216:I230)</f>
        <v>0.51666666666666672</v>
      </c>
      <c r="J231" s="317"/>
      <c r="K231" s="593"/>
      <c r="L231" s="314"/>
      <c r="M231" s="318"/>
      <c r="N231" s="318"/>
      <c r="O231" s="318"/>
      <c r="P231" s="318"/>
      <c r="Q231" s="315"/>
      <c r="R231" s="367"/>
    </row>
    <row r="232" spans="2:18" s="124" customFormat="1" ht="86.25" customHeight="1" x14ac:dyDescent="0.2">
      <c r="B232" s="127" t="s">
        <v>862</v>
      </c>
      <c r="C232" s="246"/>
      <c r="D232" s="243"/>
      <c r="E232" s="197" t="s">
        <v>397</v>
      </c>
      <c r="F232" s="197" t="s">
        <v>398</v>
      </c>
      <c r="G232" s="350" t="s">
        <v>1067</v>
      </c>
      <c r="H232" s="350" t="s">
        <v>1051</v>
      </c>
      <c r="I232" s="345">
        <v>1</v>
      </c>
      <c r="J232" s="197" t="s">
        <v>1500</v>
      </c>
      <c r="K232" s="245" t="s">
        <v>953</v>
      </c>
      <c r="L232" s="197"/>
      <c r="M232" s="197"/>
      <c r="N232" s="197"/>
      <c r="O232" s="197"/>
      <c r="P232" s="242">
        <v>43496</v>
      </c>
      <c r="Q232" s="243"/>
      <c r="R232" s="155" t="s">
        <v>1572</v>
      </c>
    </row>
    <row r="233" spans="2:18" s="124" customFormat="1" ht="30" customHeight="1" x14ac:dyDescent="0.2">
      <c r="B233" s="366"/>
      <c r="C233" s="313" t="s">
        <v>397</v>
      </c>
      <c r="D233" s="314"/>
      <c r="E233" s="313" t="s">
        <v>397</v>
      </c>
      <c r="F233" s="315"/>
      <c r="G233" s="315"/>
      <c r="H233" s="313"/>
      <c r="I233" s="316">
        <f>AVERAGE(I232:I232)</f>
        <v>1</v>
      </c>
      <c r="J233" s="317"/>
      <c r="K233" s="314"/>
      <c r="L233" s="314"/>
      <c r="M233" s="318"/>
      <c r="N233" s="318"/>
      <c r="O233" s="318"/>
      <c r="P233" s="318"/>
      <c r="Q233" s="315"/>
      <c r="R233" s="367"/>
    </row>
    <row r="234" spans="2:18" s="124" customFormat="1" ht="44.25" customHeight="1" thickBot="1" x14ac:dyDescent="0.25">
      <c r="B234" s="372"/>
      <c r="C234" s="373" t="s">
        <v>1369</v>
      </c>
      <c r="D234" s="374"/>
      <c r="E234" s="375"/>
      <c r="F234" s="376"/>
      <c r="G234" s="376"/>
      <c r="H234" s="373"/>
      <c r="I234" s="377">
        <f>AVERAGE(I8,I20,I24,I35,I59,I62,I82,I99,I101,I103,I109,I133,I152,I206,I231,I233)</f>
        <v>0.55654537906236268</v>
      </c>
      <c r="J234" s="378"/>
      <c r="K234" s="374"/>
      <c r="L234" s="374"/>
      <c r="M234" s="379"/>
      <c r="N234" s="379"/>
      <c r="O234" s="379"/>
      <c r="P234" s="379"/>
      <c r="Q234" s="376"/>
      <c r="R234" s="380"/>
    </row>
  </sheetData>
  <autoFilter ref="B5:R234" xr:uid="{7B6A049C-7B6E-4805-BEB3-CD1F7B2E7953}">
    <sortState ref="B8:R231">
      <sortCondition ref="E5:E231"/>
    </sortState>
  </autoFilter>
  <mergeCells count="18">
    <mergeCell ref="B3:B5"/>
    <mergeCell ref="O4:O5"/>
    <mergeCell ref="P4:P5"/>
    <mergeCell ref="G3:G5"/>
    <mergeCell ref="H3:H5"/>
    <mergeCell ref="J3:J5"/>
    <mergeCell ref="I3:I5"/>
    <mergeCell ref="F3:F5"/>
    <mergeCell ref="C2:D2"/>
    <mergeCell ref="E2:F2"/>
    <mergeCell ref="C3:C5"/>
    <mergeCell ref="D3:D5"/>
    <mergeCell ref="E3:E5"/>
    <mergeCell ref="Q3:Q5"/>
    <mergeCell ref="G2:Q2"/>
    <mergeCell ref="R2:R5"/>
    <mergeCell ref="L3:L5"/>
    <mergeCell ref="K3:K5"/>
  </mergeCells>
  <hyperlinks>
    <hyperlink ref="R25" r:id="rId1" display="http://www.umv.gov.co/sisgestion2017/Documentos/APOYO/CONT/GCON-MA-001V9_Manual_de_contratacion.docx" xr:uid="{48F6C488-B6CA-4A17-BCDE-41CCE9C6A81F}"/>
    <hyperlink ref="R26" r:id="rId2" display="http://www.umv.gov.co/sisgestion2017/Documentos/APOYO/CONT/GCON-MA-001V9_Manual_de_contratacion.docx" xr:uid="{21C03B78-EE25-4541-A156-1294489E723E}"/>
    <hyperlink ref="R27" r:id="rId3" display="http://www.umv.gov.co/sisgestion2017/Documentos/APOYO/CONT/GCON-MA-001V9_Manual_de_contratacion.docx" xr:uid="{1AD8064B-7867-4AB2-8BF1-4DE30E5275DE}"/>
    <hyperlink ref="R28" r:id="rId4" display="http://www.umv.gov.co/sisgestion2017/Documentos/APOYO/CONT/GCON-MA-001V9_Manual_de_contratacion.docx" xr:uid="{EE06B8E0-B980-42D1-92E2-7DD383FADDCD}"/>
    <hyperlink ref="R29" r:id="rId5" display="http://www.umv.gov.co/sisgestion2017/Documentos/APOYO/CONT/GCON-MA-001V9_Manual_de_contratacion.docx" xr:uid="{BD747D15-0EA3-47B2-854F-0DBD28603A71}"/>
    <hyperlink ref="R30" r:id="rId6" display="http://www.umv.gov.co/sisgestion2017/Documentos/APOYO/CONT/GCON-MA-001V9_Manual_de_contratacion.docx" xr:uid="{35050701-BBE6-41E9-B846-20240740EB3B}"/>
    <hyperlink ref="R31" r:id="rId7" display="http://www.umv.gov.co/sisgestion2017/Documentos/APOYO/CONT/GCON-MA-001V9_Manual_de_contratacion.docx" xr:uid="{72C1B620-C679-46DF-A7DC-59074D2A0026}"/>
    <hyperlink ref="R224" r:id="rId8" display="http://www.umv.gov.co/sisgestion2017/Documentos/APOYO/THU/THU-PR-003_V4.0_PROCEDIMIENTO_DESVINCULACION_DE_PERSONAL.xls" xr:uid="{AC05973D-8C75-4181-B223-FF920A087DEC}"/>
    <hyperlink ref="R214" r:id="rId9" xr:uid="{0517D2AF-201B-4182-A739-BDE9F9E15E48}"/>
    <hyperlink ref="R115" r:id="rId10" xr:uid="{C2AF9506-67FE-40DB-A7B1-8EF7A1C746AD}"/>
  </hyperlinks>
  <printOptions horizontalCentered="1"/>
  <pageMargins left="0.23622047244094491" right="0.23622047244094491" top="0.74803149606299213" bottom="0.74803149606299213" header="0.31496062992125984" footer="0.31496062992125984"/>
  <pageSetup paperSize="119" scale="41" orientation="landscape" r:id="rId1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104C5-9887-45C4-9FB3-D0AABD48DA02}">
  <dimension ref="B2:D37"/>
  <sheetViews>
    <sheetView workbookViewId="0">
      <selection activeCell="E11" sqref="E11"/>
    </sheetView>
  </sheetViews>
  <sheetFormatPr baseColWidth="10" defaultRowHeight="12.75" x14ac:dyDescent="0.2"/>
  <cols>
    <col min="2" max="2" width="11.42578125" style="237"/>
    <col min="3" max="3" width="50.140625" style="187" customWidth="1"/>
    <col min="4" max="4" width="11.42578125" style="306"/>
    <col min="8" max="8" width="27.28515625" customWidth="1"/>
  </cols>
  <sheetData>
    <row r="2" spans="2:4" ht="24.75" customHeight="1" x14ac:dyDescent="0.2">
      <c r="B2" s="897" t="s">
        <v>1712</v>
      </c>
      <c r="C2" s="898" t="s">
        <v>1711</v>
      </c>
      <c r="D2" s="897" t="s">
        <v>1341</v>
      </c>
    </row>
    <row r="3" spans="2:4" ht="35.25" customHeight="1" x14ac:dyDescent="0.2">
      <c r="B3" s="323" t="s">
        <v>1710</v>
      </c>
      <c r="C3" s="122" t="str">
        <f>' MIPG -IDT'!C8</f>
        <v xml:space="preserve">Acceso a la información </v>
      </c>
      <c r="D3" s="321">
        <f>' MIPG -IDT'!I8</f>
        <v>0</v>
      </c>
    </row>
    <row r="4" spans="2:4" ht="35.25" customHeight="1" x14ac:dyDescent="0.2">
      <c r="B4" s="325" t="s">
        <v>1655</v>
      </c>
      <c r="C4" s="186" t="str">
        <f>' MIPG -IDT'!C20</f>
        <v>Código de integridad</v>
      </c>
      <c r="D4" s="326">
        <f>' MIPG -IDT'!I20</f>
        <v>7.2727272727272738E-2</v>
      </c>
    </row>
    <row r="5" spans="2:4" ht="35.25" customHeight="1" x14ac:dyDescent="0.2">
      <c r="B5" s="323" t="s">
        <v>1710</v>
      </c>
      <c r="C5" s="122" t="str">
        <f>' MIPG -IDT'!C24</f>
        <v>Condiciones institucionales de medidas anticorrupción</v>
      </c>
      <c r="D5" s="321">
        <f>' MIPG -IDT'!I24</f>
        <v>0</v>
      </c>
    </row>
    <row r="6" spans="2:4" ht="35.25" customHeight="1" x14ac:dyDescent="0.2">
      <c r="B6" s="323" t="s">
        <v>1710</v>
      </c>
      <c r="C6" s="122" t="str">
        <f>' MIPG -IDT'!C35</f>
        <v>Contenidos mínimos de los lineamientos del proceso contractual</v>
      </c>
      <c r="D6" s="321">
        <f>' MIPG -IDT'!I35</f>
        <v>0.90999999999999992</v>
      </c>
    </row>
    <row r="7" spans="2:4" ht="35.25" customHeight="1" x14ac:dyDescent="0.2">
      <c r="B7" s="324" t="s">
        <v>1655</v>
      </c>
      <c r="C7" s="122" t="str">
        <f>' MIPG -IDT'!C59</f>
        <v>Control Interno</v>
      </c>
      <c r="D7" s="321">
        <f>' MIPG -IDT'!I59</f>
        <v>0.29652173913043478</v>
      </c>
    </row>
    <row r="8" spans="2:4" ht="35.25" customHeight="1" x14ac:dyDescent="0.2">
      <c r="B8" s="323" t="s">
        <v>1710</v>
      </c>
      <c r="C8" s="122" t="str">
        <f>' MIPG -IDT'!C62</f>
        <v>Control interno disciplinario</v>
      </c>
      <c r="D8" s="321">
        <f>' MIPG -IDT'!I62</f>
        <v>1</v>
      </c>
    </row>
    <row r="9" spans="2:4" ht="35.25" customHeight="1" x14ac:dyDescent="0.2">
      <c r="B9" s="324" t="s">
        <v>1655</v>
      </c>
      <c r="C9" s="122" t="str">
        <f>' MIPG -IDT'!C82</f>
        <v xml:space="preserve">Defensa jurídica </v>
      </c>
      <c r="D9" s="321">
        <f>' MIPG -IDT'!I82</f>
        <v>0.359375</v>
      </c>
    </row>
    <row r="10" spans="2:4" ht="35.25" customHeight="1" x14ac:dyDescent="0.2">
      <c r="B10" s="324" t="s">
        <v>1655</v>
      </c>
      <c r="C10" s="404" t="str">
        <f>' MIPG -IDT'!C99</f>
        <v>Direccionamiento y Planeación</v>
      </c>
      <c r="D10" s="405">
        <f>' MIPG -IDT'!I99</f>
        <v>0.66187499999999999</v>
      </c>
    </row>
    <row r="11" spans="2:4" ht="35.25" customHeight="1" x14ac:dyDescent="0.2">
      <c r="B11" s="323" t="s">
        <v>1710</v>
      </c>
      <c r="C11" s="404" t="str">
        <f>' MIPG -IDT'!C101</f>
        <v xml:space="preserve">Gestión de denuncias e  investigación de hechos de corrupción </v>
      </c>
      <c r="D11" s="405">
        <f>' MIPG -IDT'!I101</f>
        <v>1</v>
      </c>
    </row>
    <row r="12" spans="2:4" ht="35.25" customHeight="1" x14ac:dyDescent="0.2">
      <c r="B12" s="324" t="s">
        <v>1655</v>
      </c>
      <c r="C12" s="404" t="str">
        <f>' MIPG -IDT'!C103</f>
        <v xml:space="preserve">Gestión presupuestal </v>
      </c>
      <c r="D12" s="405">
        <f>' MIPG -IDT'!I103</f>
        <v>1</v>
      </c>
    </row>
    <row r="13" spans="2:4" ht="35.25" customHeight="1" x14ac:dyDescent="0.2">
      <c r="B13" s="324" t="s">
        <v>1655</v>
      </c>
      <c r="C13" s="404" t="str">
        <f>' MIPG -IDT'!C109</f>
        <v>Participación ciudadana</v>
      </c>
      <c r="D13" s="405">
        <f>' MIPG -IDT'!I109</f>
        <v>0.6</v>
      </c>
    </row>
    <row r="14" spans="2:4" ht="31.5" customHeight="1" x14ac:dyDescent="0.2">
      <c r="B14" s="324" t="s">
        <v>1655</v>
      </c>
      <c r="C14" s="404" t="str">
        <f>' MIPG -IDT'!C133</f>
        <v xml:space="preserve">Rendición de Cuentas </v>
      </c>
      <c r="D14" s="405">
        <f>' MIPG -IDT'!I133</f>
        <v>0.43478260869565216</v>
      </c>
    </row>
    <row r="15" spans="2:4" ht="31.5" customHeight="1" x14ac:dyDescent="0.2">
      <c r="B15" s="324" t="s">
        <v>1655</v>
      </c>
      <c r="C15" s="404" t="str">
        <f>' MIPG -IDT'!C152</f>
        <v>Servicio al Ciudadano</v>
      </c>
      <c r="D15" s="405">
        <f>' MIPG -IDT'!I152</f>
        <v>0.73611111111111116</v>
      </c>
    </row>
    <row r="16" spans="2:4" ht="31.5" customHeight="1" x14ac:dyDescent="0.2">
      <c r="B16" s="324" t="s">
        <v>1655</v>
      </c>
      <c r="C16" s="404" t="str">
        <f>' MIPG -IDT'!C206</f>
        <v xml:space="preserve">Talento humano </v>
      </c>
      <c r="D16" s="405">
        <f>' MIPG -IDT'!I206</f>
        <v>0.31666666666666665</v>
      </c>
    </row>
    <row r="17" spans="2:4" ht="31.5" customHeight="1" x14ac:dyDescent="0.2">
      <c r="B17" s="324" t="s">
        <v>1655</v>
      </c>
      <c r="C17" s="404" t="str">
        <f>' MIPG -IDT'!C231</f>
        <v>Transparencia y Acceso a la Información</v>
      </c>
      <c r="D17" s="405">
        <f>' MIPG -IDT'!I231</f>
        <v>0.51666666666666672</v>
      </c>
    </row>
    <row r="18" spans="2:4" ht="31.5" customHeight="1" x14ac:dyDescent="0.2">
      <c r="B18" s="324" t="s">
        <v>1655</v>
      </c>
      <c r="C18" s="404" t="str">
        <f>' MIPG -IDT'!C233</f>
        <v>Plan Anticorrupción</v>
      </c>
      <c r="D18" s="405">
        <f>' MIPG -IDT'!I233</f>
        <v>1</v>
      </c>
    </row>
    <row r="19" spans="2:4" ht="25.5" customHeight="1" x14ac:dyDescent="0.2">
      <c r="B19" s="320"/>
      <c r="C19" s="126" t="str">
        <f>' MIPG -IDT'!C234</f>
        <v xml:space="preserve">PORCENTAJE DE AVANCE </v>
      </c>
      <c r="D19" s="322">
        <f>' MIPG -IDT'!I234</f>
        <v>0.55654537906236268</v>
      </c>
    </row>
    <row r="25" spans="2:4" ht="30.95" customHeight="1" x14ac:dyDescent="0.2">
      <c r="B25" s="320" t="s">
        <v>1712</v>
      </c>
      <c r="C25" s="319" t="s">
        <v>1751</v>
      </c>
      <c r="D25" s="320" t="s">
        <v>1341</v>
      </c>
    </row>
    <row r="26" spans="2:4" ht="30.95" customHeight="1" x14ac:dyDescent="0.2">
      <c r="B26" s="324" t="s">
        <v>1655</v>
      </c>
      <c r="C26" s="404" t="s">
        <v>504</v>
      </c>
      <c r="D26" s="405">
        <v>1</v>
      </c>
    </row>
    <row r="27" spans="2:4" ht="30.95" customHeight="1" x14ac:dyDescent="0.2">
      <c r="B27" s="324" t="s">
        <v>1655</v>
      </c>
      <c r="C27" s="404" t="s">
        <v>397</v>
      </c>
      <c r="D27" s="405">
        <v>1</v>
      </c>
    </row>
    <row r="28" spans="2:4" ht="30.95" customHeight="1" x14ac:dyDescent="0.2">
      <c r="B28" s="324" t="s">
        <v>1655</v>
      </c>
      <c r="C28" s="404" t="s">
        <v>346</v>
      </c>
      <c r="D28" s="405">
        <v>0.73611111111111116</v>
      </c>
    </row>
    <row r="29" spans="2:4" ht="30.95" customHeight="1" x14ac:dyDescent="0.2">
      <c r="B29" s="324" t="s">
        <v>1655</v>
      </c>
      <c r="C29" s="404" t="s">
        <v>243</v>
      </c>
      <c r="D29" s="405">
        <v>0.66187499999999999</v>
      </c>
    </row>
    <row r="30" spans="2:4" ht="30.95" customHeight="1" x14ac:dyDescent="0.2">
      <c r="B30" s="324" t="s">
        <v>1655</v>
      </c>
      <c r="C30" s="404" t="s">
        <v>245</v>
      </c>
      <c r="D30" s="405">
        <v>0.6</v>
      </c>
    </row>
    <row r="31" spans="2:4" ht="30.95" customHeight="1" x14ac:dyDescent="0.2">
      <c r="B31" s="324" t="s">
        <v>1655</v>
      </c>
      <c r="C31" s="404" t="s">
        <v>246</v>
      </c>
      <c r="D31" s="405">
        <v>0.51666666666666672</v>
      </c>
    </row>
    <row r="32" spans="2:4" ht="30.95" customHeight="1" x14ac:dyDescent="0.2">
      <c r="B32" s="324" t="s">
        <v>1655</v>
      </c>
      <c r="C32" s="404" t="s">
        <v>266</v>
      </c>
      <c r="D32" s="405">
        <v>0.43478260869565216</v>
      </c>
    </row>
    <row r="33" spans="2:4" ht="30.95" customHeight="1" x14ac:dyDescent="0.2">
      <c r="B33" s="324" t="s">
        <v>1655</v>
      </c>
      <c r="C33" s="122" t="s">
        <v>1091</v>
      </c>
      <c r="D33" s="321">
        <v>0.359375</v>
      </c>
    </row>
    <row r="34" spans="2:4" ht="30.95" customHeight="1" x14ac:dyDescent="0.2">
      <c r="B34" s="324" t="s">
        <v>1655</v>
      </c>
      <c r="C34" s="404" t="s">
        <v>1317</v>
      </c>
      <c r="D34" s="405">
        <v>0.31666666666666665</v>
      </c>
    </row>
    <row r="35" spans="2:4" ht="30.95" customHeight="1" x14ac:dyDescent="0.2">
      <c r="B35" s="324" t="s">
        <v>1655</v>
      </c>
      <c r="C35" s="122" t="s">
        <v>274</v>
      </c>
      <c r="D35" s="321">
        <v>0.29652173913043478</v>
      </c>
    </row>
    <row r="36" spans="2:4" ht="30.95" customHeight="1" x14ac:dyDescent="0.2">
      <c r="B36" s="324" t="s">
        <v>1655</v>
      </c>
      <c r="C36" s="245" t="s">
        <v>279</v>
      </c>
      <c r="D36" s="411">
        <v>7.2727272727272738E-2</v>
      </c>
    </row>
    <row r="37" spans="2:4" ht="30.95" customHeight="1" x14ac:dyDescent="0.2">
      <c r="B37" s="409"/>
      <c r="C37" s="410" t="s">
        <v>1369</v>
      </c>
      <c r="D37" s="322">
        <f>AVERAGE(D26:D36)</f>
        <v>0.54497509681798217</v>
      </c>
    </row>
  </sheetData>
  <autoFilter ref="B25:D36" xr:uid="{AC0A540C-A563-4500-A7E5-5C978281AC7F}">
    <sortState ref="B26:D36">
      <sortCondition descending="1" ref="D25:D36"/>
    </sortState>
  </autoFilter>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8EEF8-0F2B-4229-ACCE-EE1FE3AB3232}">
  <dimension ref="A3:C65"/>
  <sheetViews>
    <sheetView topLeftCell="A10" zoomScale="120" zoomScaleNormal="120" workbookViewId="0">
      <selection activeCell="B29" sqref="B29"/>
    </sheetView>
  </sheetViews>
  <sheetFormatPr baseColWidth="10" defaultRowHeight="12.75" x14ac:dyDescent="0.2"/>
  <cols>
    <col min="1" max="1" width="11.42578125" style="572"/>
    <col min="2" max="2" width="37.85546875" style="573" bestFit="1" customWidth="1"/>
    <col min="3" max="3" width="33.7109375" style="572" bestFit="1" customWidth="1"/>
    <col min="4" max="4" width="15.5703125" style="572" customWidth="1"/>
    <col min="5" max="5" width="33.7109375" style="572" bestFit="1" customWidth="1"/>
    <col min="6" max="6" width="34.85546875" style="572" bestFit="1" customWidth="1"/>
    <col min="7" max="16384" width="11.42578125" style="572"/>
  </cols>
  <sheetData>
    <row r="3" spans="1:3" x14ac:dyDescent="0.2">
      <c r="C3" s="574"/>
    </row>
    <row r="5" spans="1:3" x14ac:dyDescent="0.2">
      <c r="B5" s="572"/>
    </row>
    <row r="6" spans="1:3" x14ac:dyDescent="0.2">
      <c r="B6" s="191" t="s">
        <v>1340</v>
      </c>
      <c r="C6" t="s">
        <v>1810</v>
      </c>
    </row>
    <row r="7" spans="1:3" x14ac:dyDescent="0.2">
      <c r="B7" s="574"/>
    </row>
    <row r="8" spans="1:3" x14ac:dyDescent="0.2">
      <c r="B8" s="188" t="s">
        <v>1371</v>
      </c>
      <c r="C8" t="s">
        <v>1375</v>
      </c>
    </row>
    <row r="9" spans="1:3" x14ac:dyDescent="0.2">
      <c r="A9" s="575"/>
      <c r="B9" s="192" t="s">
        <v>1577</v>
      </c>
      <c r="C9" s="190">
        <v>12</v>
      </c>
    </row>
    <row r="10" spans="1:3" x14ac:dyDescent="0.2">
      <c r="A10" s="575"/>
      <c r="B10" s="192" t="s">
        <v>1588</v>
      </c>
      <c r="C10" s="190">
        <v>2</v>
      </c>
    </row>
    <row r="11" spans="1:3" x14ac:dyDescent="0.2">
      <c r="A11" s="575"/>
      <c r="B11" s="192" t="s">
        <v>954</v>
      </c>
      <c r="C11" s="190">
        <v>71</v>
      </c>
    </row>
    <row r="12" spans="1:3" x14ac:dyDescent="0.2">
      <c r="A12" s="575"/>
      <c r="B12" s="192" t="s">
        <v>1033</v>
      </c>
      <c r="C12" s="190">
        <v>1</v>
      </c>
    </row>
    <row r="13" spans="1:3" x14ac:dyDescent="0.2">
      <c r="A13" s="575"/>
      <c r="B13" s="192" t="s">
        <v>1056</v>
      </c>
      <c r="C13" s="190">
        <v>2</v>
      </c>
    </row>
    <row r="14" spans="1:3" x14ac:dyDescent="0.2">
      <c r="A14" s="575"/>
      <c r="B14" s="192" t="s">
        <v>1014</v>
      </c>
      <c r="C14" s="190">
        <v>56</v>
      </c>
    </row>
    <row r="15" spans="1:3" x14ac:dyDescent="0.2">
      <c r="A15" s="575"/>
      <c r="B15" s="192" t="s">
        <v>1771</v>
      </c>
      <c r="C15" s="190">
        <v>2</v>
      </c>
    </row>
    <row r="16" spans="1:3" ht="25.5" x14ac:dyDescent="0.2">
      <c r="B16" s="192" t="s">
        <v>1583</v>
      </c>
      <c r="C16" s="190">
        <v>2</v>
      </c>
    </row>
    <row r="17" spans="1:3" x14ac:dyDescent="0.2">
      <c r="B17" s="192" t="s">
        <v>1372</v>
      </c>
      <c r="C17" s="190"/>
    </row>
    <row r="18" spans="1:3" x14ac:dyDescent="0.2">
      <c r="B18" s="192" t="s">
        <v>1373</v>
      </c>
      <c r="C18" s="190">
        <v>148</v>
      </c>
    </row>
    <row r="19" spans="1:3" x14ac:dyDescent="0.2">
      <c r="B19" s="572"/>
    </row>
    <row r="20" spans="1:3" x14ac:dyDescent="0.2">
      <c r="B20" s="574"/>
    </row>
    <row r="21" spans="1:3" x14ac:dyDescent="0.2">
      <c r="B21" s="574"/>
    </row>
    <row r="22" spans="1:3" x14ac:dyDescent="0.2">
      <c r="B22" s="574"/>
    </row>
    <row r="23" spans="1:3" x14ac:dyDescent="0.2">
      <c r="B23" s="572"/>
    </row>
    <row r="24" spans="1:3" x14ac:dyDescent="0.2">
      <c r="B24" s="191" t="s">
        <v>1340</v>
      </c>
      <c r="C24" s="187" t="s">
        <v>1374</v>
      </c>
    </row>
    <row r="26" spans="1:3" x14ac:dyDescent="0.2">
      <c r="B26" s="191" t="s">
        <v>1371</v>
      </c>
      <c r="C26" s="187" t="s">
        <v>1375</v>
      </c>
    </row>
    <row r="27" spans="1:3" x14ac:dyDescent="0.2">
      <c r="A27" s="575"/>
      <c r="B27" s="192" t="s">
        <v>1577</v>
      </c>
      <c r="C27" s="300">
        <v>13</v>
      </c>
    </row>
    <row r="28" spans="1:3" x14ac:dyDescent="0.2">
      <c r="A28" s="575"/>
      <c r="B28" s="192" t="s">
        <v>953</v>
      </c>
      <c r="C28" s="300">
        <v>43</v>
      </c>
    </row>
    <row r="29" spans="1:3" x14ac:dyDescent="0.2">
      <c r="A29" s="575"/>
      <c r="B29" s="192" t="s">
        <v>1101</v>
      </c>
      <c r="C29" s="300">
        <v>17</v>
      </c>
    </row>
    <row r="30" spans="1:3" x14ac:dyDescent="0.2">
      <c r="A30" s="575"/>
      <c r="B30" s="192" t="s">
        <v>1033</v>
      </c>
      <c r="C30" s="300">
        <v>6</v>
      </c>
    </row>
    <row r="31" spans="1:3" x14ac:dyDescent="0.2">
      <c r="A31" s="575"/>
      <c r="B31" s="192" t="s">
        <v>1014</v>
      </c>
      <c r="C31" s="300">
        <v>103</v>
      </c>
    </row>
    <row r="32" spans="1:3" x14ac:dyDescent="0.2">
      <c r="A32" s="575"/>
      <c r="B32" s="192" t="s">
        <v>1372</v>
      </c>
      <c r="C32" s="300"/>
    </row>
    <row r="33" spans="1:3" ht="29.25" customHeight="1" x14ac:dyDescent="0.2">
      <c r="A33" s="575"/>
      <c r="B33" s="192" t="s">
        <v>1583</v>
      </c>
      <c r="C33" s="300">
        <v>2</v>
      </c>
    </row>
    <row r="34" spans="1:3" x14ac:dyDescent="0.2">
      <c r="A34" s="575"/>
      <c r="B34" s="192" t="s">
        <v>1373</v>
      </c>
      <c r="C34" s="300">
        <v>184</v>
      </c>
    </row>
    <row r="35" spans="1:3" x14ac:dyDescent="0.2">
      <c r="A35" s="575"/>
      <c r="B35"/>
      <c r="C35"/>
    </row>
    <row r="36" spans="1:3" x14ac:dyDescent="0.2">
      <c r="A36" s="575"/>
      <c r="B36"/>
      <c r="C36"/>
    </row>
    <row r="37" spans="1:3" x14ac:dyDescent="0.2">
      <c r="A37" s="575"/>
      <c r="B37"/>
      <c r="C37"/>
    </row>
    <row r="38" spans="1:3" x14ac:dyDescent="0.2">
      <c r="A38" s="575"/>
      <c r="B38" s="572"/>
    </row>
    <row r="39" spans="1:3" x14ac:dyDescent="0.2">
      <c r="A39" s="575"/>
      <c r="B39" s="572"/>
    </row>
    <row r="40" spans="1:3" x14ac:dyDescent="0.2">
      <c r="A40" s="575"/>
      <c r="B40" s="572"/>
    </row>
    <row r="41" spans="1:3" x14ac:dyDescent="0.2">
      <c r="A41" s="575"/>
      <c r="B41" s="572"/>
    </row>
    <row r="42" spans="1:3" x14ac:dyDescent="0.2">
      <c r="A42" s="575"/>
      <c r="B42" s="572"/>
    </row>
    <row r="43" spans="1:3" x14ac:dyDescent="0.2">
      <c r="A43" s="575"/>
      <c r="B43" s="572"/>
    </row>
    <row r="44" spans="1:3" x14ac:dyDescent="0.2">
      <c r="A44" s="575"/>
      <c r="B44" s="572"/>
    </row>
    <row r="45" spans="1:3" x14ac:dyDescent="0.2">
      <c r="A45" s="575"/>
      <c r="B45" s="572"/>
    </row>
    <row r="46" spans="1:3" x14ac:dyDescent="0.2">
      <c r="B46" s="572"/>
    </row>
    <row r="47" spans="1:3" x14ac:dyDescent="0.2">
      <c r="B47" s="572"/>
    </row>
    <row r="48" spans="1:3" x14ac:dyDescent="0.2">
      <c r="B48" s="572"/>
    </row>
    <row r="49" spans="2:2" x14ac:dyDescent="0.2">
      <c r="B49" s="572"/>
    </row>
    <row r="50" spans="2:2" x14ac:dyDescent="0.2">
      <c r="B50" s="572"/>
    </row>
    <row r="51" spans="2:2" x14ac:dyDescent="0.2">
      <c r="B51" s="572"/>
    </row>
    <row r="52" spans="2:2" x14ac:dyDescent="0.2">
      <c r="B52" s="572"/>
    </row>
    <row r="53" spans="2:2" x14ac:dyDescent="0.2">
      <c r="B53" s="572"/>
    </row>
    <row r="54" spans="2:2" x14ac:dyDescent="0.2">
      <c r="B54" s="572"/>
    </row>
    <row r="55" spans="2:2" x14ac:dyDescent="0.2">
      <c r="B55" s="572"/>
    </row>
    <row r="56" spans="2:2" x14ac:dyDescent="0.2">
      <c r="B56" s="572"/>
    </row>
    <row r="57" spans="2:2" x14ac:dyDescent="0.2">
      <c r="B57" s="572"/>
    </row>
    <row r="58" spans="2:2" x14ac:dyDescent="0.2">
      <c r="B58" s="572"/>
    </row>
    <row r="59" spans="2:2" x14ac:dyDescent="0.2">
      <c r="B59" s="572"/>
    </row>
    <row r="60" spans="2:2" x14ac:dyDescent="0.2">
      <c r="B60" s="572"/>
    </row>
    <row r="61" spans="2:2" x14ac:dyDescent="0.2">
      <c r="B61" s="572"/>
    </row>
    <row r="62" spans="2:2" x14ac:dyDescent="0.2">
      <c r="B62" s="572"/>
    </row>
    <row r="63" spans="2:2" x14ac:dyDescent="0.2">
      <c r="B63" s="572"/>
    </row>
    <row r="64" spans="2:2" x14ac:dyDescent="0.2">
      <c r="B64" s="572"/>
    </row>
    <row r="65" spans="2:2" x14ac:dyDescent="0.2">
      <c r="B65" s="572"/>
    </row>
  </sheetData>
  <pageMargins left="0.7" right="0.7" top="0.75" bottom="0.75" header="0.3" footer="0.3"/>
  <pageSetup paperSize="9"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2C3A0-0EFB-4BDD-BE9C-2A81DF87FDF9}">
  <dimension ref="A3:P76"/>
  <sheetViews>
    <sheetView topLeftCell="A58" zoomScaleNormal="100" workbookViewId="0">
      <selection activeCell="B60" sqref="B60"/>
    </sheetView>
  </sheetViews>
  <sheetFormatPr baseColWidth="10" defaultRowHeight="12.75" x14ac:dyDescent="0.2"/>
  <cols>
    <col min="1" max="1" width="11.42578125" style="572"/>
    <col min="2" max="2" width="53.85546875" style="429" bestFit="1" customWidth="1"/>
    <col min="3" max="3" width="29.140625" style="572" bestFit="1" customWidth="1"/>
    <col min="4" max="13" width="10.140625" style="574" bestFit="1" customWidth="1"/>
    <col min="14" max="14" width="7.42578125" style="574" bestFit="1" customWidth="1"/>
    <col min="15" max="15" width="8" style="577" bestFit="1" customWidth="1"/>
    <col min="16" max="16" width="13.140625" style="572" bestFit="1" customWidth="1"/>
    <col min="17" max="16384" width="11.42578125" style="572"/>
  </cols>
  <sheetData>
    <row r="3" spans="1:16" x14ac:dyDescent="0.2">
      <c r="C3" s="574"/>
    </row>
    <row r="5" spans="1:16" x14ac:dyDescent="0.2">
      <c r="B5" s="191" t="s">
        <v>1340</v>
      </c>
      <c r="C5" t="s">
        <v>1374</v>
      </c>
    </row>
    <row r="6" spans="1:16" x14ac:dyDescent="0.2">
      <c r="B6" s="188" t="s">
        <v>1576</v>
      </c>
      <c r="C6" t="s">
        <v>954</v>
      </c>
    </row>
    <row r="7" spans="1:16" x14ac:dyDescent="0.2">
      <c r="B7" s="423"/>
    </row>
    <row r="8" spans="1:16" x14ac:dyDescent="0.2">
      <c r="B8" s="605" t="s">
        <v>1375</v>
      </c>
      <c r="C8" s="188" t="s">
        <v>1816</v>
      </c>
      <c r="D8" s="187"/>
      <c r="E8" s="187"/>
      <c r="F8" s="187"/>
      <c r="G8" s="187"/>
      <c r="H8" s="187"/>
      <c r="I8" s="187"/>
      <c r="J8" s="187"/>
      <c r="K8" s="187"/>
      <c r="L8" s="187"/>
      <c r="M8" s="187"/>
      <c r="N8"/>
    </row>
    <row r="9" spans="1:16" x14ac:dyDescent="0.2">
      <c r="A9" s="575">
        <v>1</v>
      </c>
      <c r="B9" s="605" t="s">
        <v>1371</v>
      </c>
      <c r="C9" s="603">
        <v>43496</v>
      </c>
      <c r="D9" s="603">
        <v>43524</v>
      </c>
      <c r="E9" s="603">
        <v>43554</v>
      </c>
      <c r="F9" s="603">
        <v>43585</v>
      </c>
      <c r="G9" s="603">
        <v>43615</v>
      </c>
      <c r="H9" s="603">
        <v>43646</v>
      </c>
      <c r="I9" s="603">
        <v>43676</v>
      </c>
      <c r="J9" s="603">
        <v>43738</v>
      </c>
      <c r="K9" s="603">
        <v>43768</v>
      </c>
      <c r="L9" s="603">
        <v>43830</v>
      </c>
      <c r="M9" t="s">
        <v>1373</v>
      </c>
      <c r="N9"/>
    </row>
    <row r="10" spans="1:16" x14ac:dyDescent="0.2">
      <c r="A10" s="575">
        <v>2</v>
      </c>
      <c r="B10" s="159" t="s">
        <v>1065</v>
      </c>
      <c r="C10" s="190">
        <v>1</v>
      </c>
      <c r="D10" s="190"/>
      <c r="E10" s="190"/>
      <c r="F10" s="190"/>
      <c r="G10" s="190"/>
      <c r="H10" s="190"/>
      <c r="I10" s="190"/>
      <c r="J10" s="190"/>
      <c r="K10" s="190"/>
      <c r="L10" s="190"/>
      <c r="M10" s="190">
        <v>1</v>
      </c>
      <c r="N10"/>
    </row>
    <row r="11" spans="1:16" x14ac:dyDescent="0.2">
      <c r="A11" s="575">
        <v>3</v>
      </c>
      <c r="B11" s="159" t="s">
        <v>1386</v>
      </c>
      <c r="C11" s="604"/>
      <c r="D11" s="604"/>
      <c r="E11" s="604"/>
      <c r="F11" s="604"/>
      <c r="G11" s="604"/>
      <c r="H11" s="604"/>
      <c r="I11" s="604">
        <v>13</v>
      </c>
      <c r="J11" s="604"/>
      <c r="K11" s="604"/>
      <c r="L11" s="604"/>
      <c r="M11" s="604">
        <v>13</v>
      </c>
      <c r="N11"/>
    </row>
    <row r="12" spans="1:16" ht="25.5" x14ac:dyDescent="0.2">
      <c r="A12" s="575">
        <v>4</v>
      </c>
      <c r="B12" s="610" t="s">
        <v>1745</v>
      </c>
      <c r="C12" s="190"/>
      <c r="D12" s="190"/>
      <c r="E12" s="190">
        <v>1</v>
      </c>
      <c r="F12" s="190"/>
      <c r="G12" s="190"/>
      <c r="H12" s="190"/>
      <c r="I12" s="190"/>
      <c r="J12" s="190"/>
      <c r="K12" s="190"/>
      <c r="L12" s="190"/>
      <c r="M12" s="190">
        <v>1</v>
      </c>
      <c r="N12"/>
    </row>
    <row r="13" spans="1:16" x14ac:dyDescent="0.2">
      <c r="A13" s="575">
        <v>5</v>
      </c>
      <c r="B13" s="159" t="s">
        <v>1383</v>
      </c>
      <c r="C13" s="190"/>
      <c r="D13" s="190"/>
      <c r="E13" s="190"/>
      <c r="F13" s="190"/>
      <c r="G13" s="190"/>
      <c r="H13" s="190"/>
      <c r="I13" s="190">
        <v>1</v>
      </c>
      <c r="J13" s="190"/>
      <c r="K13" s="190"/>
      <c r="L13" s="190"/>
      <c r="M13" s="190">
        <v>1</v>
      </c>
      <c r="N13"/>
    </row>
    <row r="14" spans="1:16" s="597" customFormat="1" x14ac:dyDescent="0.2">
      <c r="A14" s="596">
        <v>6</v>
      </c>
      <c r="B14" s="415" t="s">
        <v>1591</v>
      </c>
      <c r="C14" s="190"/>
      <c r="D14" s="190"/>
      <c r="E14" s="190"/>
      <c r="F14" s="190">
        <v>1</v>
      </c>
      <c r="G14" s="190"/>
      <c r="H14" s="190"/>
      <c r="I14" s="190"/>
      <c r="J14" s="190"/>
      <c r="K14" s="190"/>
      <c r="L14" s="190"/>
      <c r="M14" s="190">
        <v>1</v>
      </c>
      <c r="N14"/>
      <c r="O14" s="577"/>
      <c r="P14" s="572"/>
    </row>
    <row r="15" spans="1:16" s="597" customFormat="1" x14ac:dyDescent="0.2">
      <c r="A15" s="596">
        <v>7</v>
      </c>
      <c r="B15" s="159" t="s">
        <v>1124</v>
      </c>
      <c r="C15" s="190"/>
      <c r="D15" s="190"/>
      <c r="E15" s="190">
        <v>1</v>
      </c>
      <c r="F15" s="190"/>
      <c r="G15" s="190"/>
      <c r="H15" s="190"/>
      <c r="I15" s="190"/>
      <c r="J15" s="190"/>
      <c r="K15" s="190"/>
      <c r="L15" s="190"/>
      <c r="M15" s="190">
        <v>1</v>
      </c>
      <c r="N15"/>
      <c r="O15" s="577"/>
      <c r="P15" s="572"/>
    </row>
    <row r="16" spans="1:16" s="597" customFormat="1" x14ac:dyDescent="0.2">
      <c r="A16" s="596">
        <v>8</v>
      </c>
      <c r="B16" s="159" t="s">
        <v>1130</v>
      </c>
      <c r="C16" s="190"/>
      <c r="D16" s="190"/>
      <c r="E16" s="190"/>
      <c r="F16" s="190">
        <v>2</v>
      </c>
      <c r="G16" s="190"/>
      <c r="H16" s="190"/>
      <c r="I16" s="190"/>
      <c r="J16" s="190"/>
      <c r="K16" s="190"/>
      <c r="L16" s="190"/>
      <c r="M16" s="190">
        <v>2</v>
      </c>
      <c r="N16"/>
      <c r="O16" s="577"/>
      <c r="P16" s="572"/>
    </row>
    <row r="17" spans="1:16" ht="25.5" x14ac:dyDescent="0.2">
      <c r="A17" s="575">
        <v>9</v>
      </c>
      <c r="B17" s="159" t="s">
        <v>1111</v>
      </c>
      <c r="C17" s="190"/>
      <c r="D17" s="190"/>
      <c r="E17" s="190"/>
      <c r="F17" s="190"/>
      <c r="G17" s="190"/>
      <c r="H17" s="190"/>
      <c r="I17" s="190"/>
      <c r="J17" s="190"/>
      <c r="K17" s="190">
        <v>1</v>
      </c>
      <c r="L17" s="190"/>
      <c r="M17" s="190">
        <v>1</v>
      </c>
      <c r="N17"/>
    </row>
    <row r="18" spans="1:16" x14ac:dyDescent="0.2">
      <c r="A18" s="575">
        <v>10</v>
      </c>
      <c r="B18" s="159" t="s">
        <v>1028</v>
      </c>
      <c r="C18" s="604"/>
      <c r="D18" s="604"/>
      <c r="E18" s="604"/>
      <c r="F18" s="604"/>
      <c r="G18" s="604"/>
      <c r="H18" s="604"/>
      <c r="I18" s="604"/>
      <c r="J18" s="604">
        <v>2</v>
      </c>
      <c r="K18" s="604"/>
      <c r="L18" s="604"/>
      <c r="M18" s="604">
        <v>2</v>
      </c>
      <c r="N18"/>
    </row>
    <row r="19" spans="1:16" x14ac:dyDescent="0.2">
      <c r="A19" s="575">
        <v>11</v>
      </c>
      <c r="B19" s="610" t="s">
        <v>1746</v>
      </c>
      <c r="C19" s="190"/>
      <c r="D19" s="190"/>
      <c r="E19" s="190"/>
      <c r="F19" s="190"/>
      <c r="G19" s="190"/>
      <c r="H19" s="190"/>
      <c r="I19" s="190">
        <v>1</v>
      </c>
      <c r="J19" s="190"/>
      <c r="K19" s="190"/>
      <c r="L19" s="190"/>
      <c r="M19" s="190">
        <v>1</v>
      </c>
      <c r="N19"/>
    </row>
    <row r="20" spans="1:16" x14ac:dyDescent="0.2">
      <c r="A20" s="575">
        <v>12</v>
      </c>
      <c r="B20" s="607" t="s">
        <v>1779</v>
      </c>
      <c r="C20" s="190"/>
      <c r="D20" s="190"/>
      <c r="E20" s="190"/>
      <c r="F20" s="190"/>
      <c r="G20" s="190"/>
      <c r="H20" s="190"/>
      <c r="I20" s="190"/>
      <c r="J20" s="190"/>
      <c r="K20" s="190">
        <v>1</v>
      </c>
      <c r="L20" s="190"/>
      <c r="M20" s="190">
        <v>1</v>
      </c>
      <c r="N20"/>
    </row>
    <row r="21" spans="1:16" x14ac:dyDescent="0.2">
      <c r="A21" s="575">
        <v>13</v>
      </c>
      <c r="B21" s="159" t="s">
        <v>1570</v>
      </c>
      <c r="C21" s="604"/>
      <c r="D21" s="604"/>
      <c r="E21" s="604">
        <v>5</v>
      </c>
      <c r="F21" s="604"/>
      <c r="G21" s="604"/>
      <c r="H21" s="604"/>
      <c r="I21" s="604"/>
      <c r="J21" s="604"/>
      <c r="K21" s="604"/>
      <c r="L21" s="604"/>
      <c r="M21" s="604">
        <v>5</v>
      </c>
      <c r="N21"/>
    </row>
    <row r="22" spans="1:16" x14ac:dyDescent="0.2">
      <c r="A22" s="575">
        <v>14</v>
      </c>
      <c r="B22" s="159" t="s">
        <v>1026</v>
      </c>
      <c r="C22" s="604"/>
      <c r="D22" s="604">
        <v>2</v>
      </c>
      <c r="E22" s="604"/>
      <c r="F22" s="604"/>
      <c r="G22" s="604"/>
      <c r="H22" s="604"/>
      <c r="I22" s="604"/>
      <c r="J22" s="604"/>
      <c r="K22" s="604"/>
      <c r="L22" s="604"/>
      <c r="M22" s="604">
        <v>2</v>
      </c>
      <c r="N22"/>
    </row>
    <row r="23" spans="1:16" ht="25.5" x14ac:dyDescent="0.2">
      <c r="A23" s="575">
        <v>15</v>
      </c>
      <c r="B23" s="159" t="s">
        <v>1335</v>
      </c>
      <c r="C23" s="190"/>
      <c r="D23" s="190">
        <v>1</v>
      </c>
      <c r="E23" s="190"/>
      <c r="F23" s="190"/>
      <c r="G23" s="190"/>
      <c r="H23" s="190"/>
      <c r="I23" s="190"/>
      <c r="J23" s="190"/>
      <c r="K23" s="190"/>
      <c r="L23" s="190"/>
      <c r="M23" s="190">
        <v>1</v>
      </c>
      <c r="N23"/>
    </row>
    <row r="24" spans="1:16" x14ac:dyDescent="0.2">
      <c r="A24" s="575">
        <v>16</v>
      </c>
      <c r="B24" s="159" t="s">
        <v>1051</v>
      </c>
      <c r="C24" s="190">
        <v>1</v>
      </c>
      <c r="D24" s="190"/>
      <c r="E24" s="190"/>
      <c r="F24" s="190"/>
      <c r="G24" s="190"/>
      <c r="H24" s="190"/>
      <c r="I24" s="190"/>
      <c r="J24" s="190"/>
      <c r="K24" s="190"/>
      <c r="L24" s="190"/>
      <c r="M24" s="190">
        <v>1</v>
      </c>
      <c r="N24"/>
    </row>
    <row r="25" spans="1:16" x14ac:dyDescent="0.2">
      <c r="A25" s="575">
        <v>17</v>
      </c>
      <c r="B25" s="159" t="s">
        <v>1380</v>
      </c>
      <c r="C25" s="190"/>
      <c r="D25" s="190"/>
      <c r="E25" s="190"/>
      <c r="F25" s="190"/>
      <c r="G25" s="190"/>
      <c r="H25" s="190">
        <v>1</v>
      </c>
      <c r="I25" s="190"/>
      <c r="J25" s="190"/>
      <c r="K25" s="190"/>
      <c r="L25" s="190"/>
      <c r="M25" s="190">
        <v>1</v>
      </c>
      <c r="N25"/>
    </row>
    <row r="26" spans="1:16" x14ac:dyDescent="0.2">
      <c r="A26" s="575">
        <v>18</v>
      </c>
      <c r="B26" s="159" t="s">
        <v>1381</v>
      </c>
      <c r="C26" s="190"/>
      <c r="D26" s="190"/>
      <c r="E26" s="190"/>
      <c r="F26" s="190"/>
      <c r="G26" s="190"/>
      <c r="H26" s="190">
        <v>1</v>
      </c>
      <c r="I26" s="190"/>
      <c r="J26" s="190"/>
      <c r="K26" s="190"/>
      <c r="L26" s="190"/>
      <c r="M26" s="190">
        <v>1</v>
      </c>
      <c r="N26"/>
    </row>
    <row r="27" spans="1:16" ht="25.5" x14ac:dyDescent="0.2">
      <c r="A27" s="575">
        <v>19</v>
      </c>
      <c r="B27" s="606" t="s">
        <v>1030</v>
      </c>
      <c r="C27" s="190"/>
      <c r="D27" s="190">
        <v>1</v>
      </c>
      <c r="E27" s="190"/>
      <c r="F27" s="190"/>
      <c r="G27" s="190"/>
      <c r="H27" s="190"/>
      <c r="I27" s="190"/>
      <c r="J27" s="190"/>
      <c r="K27" s="190"/>
      <c r="L27" s="190"/>
      <c r="M27" s="190">
        <v>1</v>
      </c>
      <c r="N27"/>
    </row>
    <row r="28" spans="1:16" ht="25.5" x14ac:dyDescent="0.2">
      <c r="A28" s="575">
        <v>20</v>
      </c>
      <c r="B28" s="159" t="s">
        <v>1039</v>
      </c>
      <c r="C28" s="190"/>
      <c r="D28" s="190"/>
      <c r="E28" s="190">
        <v>1</v>
      </c>
      <c r="F28" s="190"/>
      <c r="G28" s="190"/>
      <c r="H28" s="190"/>
      <c r="I28" s="190"/>
      <c r="J28" s="190"/>
      <c r="K28" s="190"/>
      <c r="L28" s="190"/>
      <c r="M28" s="190">
        <v>1</v>
      </c>
      <c r="N28"/>
    </row>
    <row r="29" spans="1:16" x14ac:dyDescent="0.2">
      <c r="A29" s="575">
        <v>21</v>
      </c>
      <c r="B29" s="606" t="s">
        <v>1032</v>
      </c>
      <c r="C29" s="190"/>
      <c r="D29" s="190"/>
      <c r="E29" s="190">
        <v>1</v>
      </c>
      <c r="F29" s="190"/>
      <c r="G29" s="190"/>
      <c r="H29" s="190"/>
      <c r="I29" s="190"/>
      <c r="J29" s="190"/>
      <c r="K29" s="190"/>
      <c r="L29" s="190"/>
      <c r="M29" s="190">
        <v>1</v>
      </c>
      <c r="N29"/>
    </row>
    <row r="30" spans="1:16" s="597" customFormat="1" ht="25.5" x14ac:dyDescent="0.2">
      <c r="A30" s="596">
        <v>22</v>
      </c>
      <c r="B30" s="159" t="s">
        <v>1418</v>
      </c>
      <c r="C30" s="190"/>
      <c r="D30" s="190"/>
      <c r="E30" s="190"/>
      <c r="F30" s="190">
        <v>1</v>
      </c>
      <c r="G30" s="190"/>
      <c r="H30" s="190"/>
      <c r="I30" s="190"/>
      <c r="J30" s="190"/>
      <c r="K30" s="190"/>
      <c r="L30" s="190"/>
      <c r="M30" s="190">
        <v>1</v>
      </c>
      <c r="N30"/>
      <c r="O30" s="577"/>
      <c r="P30" s="572"/>
    </row>
    <row r="31" spans="1:16" s="597" customFormat="1" x14ac:dyDescent="0.2">
      <c r="A31" s="596">
        <v>23</v>
      </c>
      <c r="B31" s="159" t="s">
        <v>1050</v>
      </c>
      <c r="C31" s="190"/>
      <c r="D31" s="190"/>
      <c r="E31" s="190"/>
      <c r="F31" s="190">
        <v>1</v>
      </c>
      <c r="G31" s="190"/>
      <c r="H31" s="190"/>
      <c r="I31" s="190"/>
      <c r="J31" s="190"/>
      <c r="K31" s="190"/>
      <c r="L31" s="190"/>
      <c r="M31" s="190">
        <v>1</v>
      </c>
      <c r="N31"/>
      <c r="O31" s="577"/>
      <c r="P31" s="572"/>
    </row>
    <row r="32" spans="1:16" s="597" customFormat="1" x14ac:dyDescent="0.2">
      <c r="A32" s="596">
        <v>24</v>
      </c>
      <c r="B32" s="159" t="s">
        <v>1343</v>
      </c>
      <c r="C32" s="190"/>
      <c r="D32" s="190"/>
      <c r="E32" s="190"/>
      <c r="F32" s="190">
        <v>1</v>
      </c>
      <c r="G32" s="190"/>
      <c r="H32" s="190"/>
      <c r="I32" s="190"/>
      <c r="J32" s="190"/>
      <c r="K32" s="190"/>
      <c r="L32" s="190"/>
      <c r="M32" s="190">
        <v>1</v>
      </c>
      <c r="N32"/>
      <c r="O32" s="577"/>
      <c r="P32" s="572"/>
    </row>
    <row r="33" spans="1:16" s="597" customFormat="1" ht="25.5" x14ac:dyDescent="0.2">
      <c r="A33" s="596">
        <v>25</v>
      </c>
      <c r="B33" s="415" t="s">
        <v>1628</v>
      </c>
      <c r="C33" s="190"/>
      <c r="D33" s="190"/>
      <c r="E33" s="190"/>
      <c r="F33" s="190">
        <v>5</v>
      </c>
      <c r="G33" s="190"/>
      <c r="H33" s="190"/>
      <c r="I33" s="190"/>
      <c r="J33" s="190"/>
      <c r="K33" s="190"/>
      <c r="L33" s="190"/>
      <c r="M33" s="190">
        <v>5</v>
      </c>
      <c r="N33"/>
      <c r="O33" s="577"/>
      <c r="P33" s="572"/>
    </row>
    <row r="34" spans="1:16" x14ac:dyDescent="0.2">
      <c r="A34" s="575">
        <v>26</v>
      </c>
      <c r="B34" s="159" t="s">
        <v>1590</v>
      </c>
      <c r="C34" s="604"/>
      <c r="D34" s="604"/>
      <c r="E34" s="604"/>
      <c r="F34" s="604">
        <v>3</v>
      </c>
      <c r="G34" s="604"/>
      <c r="H34" s="604"/>
      <c r="I34" s="604"/>
      <c r="J34" s="604"/>
      <c r="K34" s="604"/>
      <c r="L34" s="604"/>
      <c r="M34" s="604">
        <v>3</v>
      </c>
      <c r="N34"/>
    </row>
    <row r="35" spans="1:16" x14ac:dyDescent="0.2">
      <c r="A35" s="575">
        <v>27</v>
      </c>
      <c r="B35" s="159" t="s">
        <v>1023</v>
      </c>
      <c r="C35" s="190"/>
      <c r="D35" s="190"/>
      <c r="E35" s="190"/>
      <c r="F35" s="190"/>
      <c r="G35" s="190">
        <v>1</v>
      </c>
      <c r="H35" s="190"/>
      <c r="I35" s="190"/>
      <c r="J35" s="190"/>
      <c r="K35" s="190"/>
      <c r="L35" s="190"/>
      <c r="M35" s="190">
        <v>1</v>
      </c>
      <c r="N35"/>
    </row>
    <row r="36" spans="1:16" ht="25.5" x14ac:dyDescent="0.2">
      <c r="A36" s="575">
        <v>28</v>
      </c>
      <c r="B36" s="607" t="s">
        <v>1630</v>
      </c>
      <c r="C36" s="190"/>
      <c r="D36" s="190"/>
      <c r="E36" s="190">
        <v>1</v>
      </c>
      <c r="F36" s="190"/>
      <c r="G36" s="190"/>
      <c r="H36" s="190"/>
      <c r="I36" s="190"/>
      <c r="J36" s="190"/>
      <c r="K36" s="190"/>
      <c r="L36" s="190"/>
      <c r="M36" s="190">
        <v>1</v>
      </c>
      <c r="N36"/>
    </row>
    <row r="37" spans="1:16" x14ac:dyDescent="0.2">
      <c r="A37" s="575">
        <v>29</v>
      </c>
      <c r="B37" s="416" t="s">
        <v>1428</v>
      </c>
      <c r="C37" s="604"/>
      <c r="D37" s="604"/>
      <c r="E37" s="604"/>
      <c r="F37" s="604"/>
      <c r="G37" s="604"/>
      <c r="H37" s="604"/>
      <c r="I37" s="604"/>
      <c r="J37" s="604"/>
      <c r="K37" s="604"/>
      <c r="L37" s="604">
        <v>1</v>
      </c>
      <c r="M37" s="604">
        <v>1</v>
      </c>
      <c r="N37"/>
    </row>
    <row r="38" spans="1:16" ht="25.5" x14ac:dyDescent="0.2">
      <c r="A38" s="575">
        <v>30</v>
      </c>
      <c r="B38" s="159" t="s">
        <v>1049</v>
      </c>
      <c r="C38" s="190"/>
      <c r="D38" s="190"/>
      <c r="E38" s="190"/>
      <c r="F38" s="190"/>
      <c r="G38" s="190"/>
      <c r="H38" s="190"/>
      <c r="I38" s="190">
        <v>1</v>
      </c>
      <c r="J38" s="190"/>
      <c r="K38" s="190"/>
      <c r="L38" s="190"/>
      <c r="M38" s="190">
        <v>1</v>
      </c>
      <c r="N38"/>
    </row>
    <row r="39" spans="1:16" x14ac:dyDescent="0.2">
      <c r="B39" s="177" t="s">
        <v>1373</v>
      </c>
      <c r="C39" s="190">
        <v>2</v>
      </c>
      <c r="D39" s="190">
        <v>4</v>
      </c>
      <c r="E39" s="190">
        <v>10</v>
      </c>
      <c r="F39" s="190">
        <v>14</v>
      </c>
      <c r="G39" s="190">
        <v>1</v>
      </c>
      <c r="H39" s="190">
        <v>2</v>
      </c>
      <c r="I39" s="190">
        <v>16</v>
      </c>
      <c r="J39" s="190">
        <v>2</v>
      </c>
      <c r="K39" s="190">
        <v>2</v>
      </c>
      <c r="L39" s="190">
        <v>1</v>
      </c>
      <c r="M39" s="190">
        <v>54</v>
      </c>
      <c r="N39"/>
    </row>
    <row r="40" spans="1:16" x14ac:dyDescent="0.2">
      <c r="B40" s="424"/>
      <c r="C40" s="576"/>
    </row>
    <row r="41" spans="1:16" x14ac:dyDescent="0.2">
      <c r="B41" s="424"/>
      <c r="C41" s="576"/>
    </row>
    <row r="42" spans="1:16" x14ac:dyDescent="0.2">
      <c r="B42" s="424"/>
      <c r="C42" s="576"/>
    </row>
    <row r="43" spans="1:16" x14ac:dyDescent="0.2">
      <c r="B43" s="424"/>
      <c r="C43" s="576"/>
    </row>
    <row r="44" spans="1:16" x14ac:dyDescent="0.2">
      <c r="B44" s="424"/>
      <c r="C44" s="576"/>
    </row>
    <row r="46" spans="1:16" x14ac:dyDescent="0.2">
      <c r="B46" s="191" t="s">
        <v>1576</v>
      </c>
      <c r="C46" s="187" t="s">
        <v>953</v>
      </c>
    </row>
    <row r="47" spans="1:16" x14ac:dyDescent="0.2">
      <c r="B47" s="191" t="s">
        <v>1340</v>
      </c>
      <c r="C47" s="187" t="s">
        <v>1374</v>
      </c>
    </row>
    <row r="49" spans="1:16" x14ac:dyDescent="0.2">
      <c r="B49" s="605" t="s">
        <v>1375</v>
      </c>
      <c r="C49" s="191" t="s">
        <v>1816</v>
      </c>
      <c r="D49" s="187"/>
      <c r="E49" s="187"/>
      <c r="F49" s="187"/>
      <c r="G49" s="187"/>
      <c r="H49" s="187"/>
      <c r="I49" s="187"/>
      <c r="J49" s="187"/>
      <c r="K49" s="187"/>
      <c r="L49" s="187"/>
      <c r="M49" s="187"/>
      <c r="N49" s="187"/>
      <c r="O49"/>
      <c r="P49"/>
    </row>
    <row r="50" spans="1:16" ht="25.5" x14ac:dyDescent="0.2">
      <c r="B50" s="605" t="s">
        <v>1371</v>
      </c>
      <c r="C50" s="608">
        <v>43524</v>
      </c>
      <c r="D50" s="608">
        <v>43554</v>
      </c>
      <c r="E50" s="608">
        <v>43585</v>
      </c>
      <c r="F50" s="608">
        <v>43615</v>
      </c>
      <c r="G50" s="608">
        <v>43646</v>
      </c>
      <c r="H50" s="608">
        <v>43676</v>
      </c>
      <c r="I50" s="608">
        <v>43707</v>
      </c>
      <c r="J50" s="608">
        <v>43738</v>
      </c>
      <c r="K50" s="608">
        <v>43768</v>
      </c>
      <c r="L50" s="608">
        <v>43814</v>
      </c>
      <c r="M50" s="608">
        <v>43861</v>
      </c>
      <c r="N50" s="187" t="s">
        <v>1373</v>
      </c>
      <c r="O50"/>
      <c r="P50"/>
    </row>
    <row r="51" spans="1:16" x14ac:dyDescent="0.2">
      <c r="A51" s="575">
        <v>1</v>
      </c>
      <c r="B51" s="609" t="s">
        <v>1355</v>
      </c>
      <c r="C51" s="300"/>
      <c r="D51" s="300"/>
      <c r="E51" s="300"/>
      <c r="F51" s="300"/>
      <c r="G51" s="300"/>
      <c r="H51" s="300">
        <v>1</v>
      </c>
      <c r="I51" s="300"/>
      <c r="J51" s="300"/>
      <c r="K51" s="300"/>
      <c r="L51" s="300"/>
      <c r="M51" s="300"/>
      <c r="N51" s="300">
        <v>1</v>
      </c>
      <c r="O51"/>
      <c r="P51"/>
    </row>
    <row r="52" spans="1:16" x14ac:dyDescent="0.2">
      <c r="A52" s="575">
        <v>2</v>
      </c>
      <c r="B52" s="177" t="s">
        <v>1740</v>
      </c>
      <c r="C52" s="300"/>
      <c r="D52" s="300"/>
      <c r="E52" s="300"/>
      <c r="F52" s="300"/>
      <c r="G52" s="300"/>
      <c r="H52" s="300"/>
      <c r="I52" s="300"/>
      <c r="J52" s="300"/>
      <c r="K52" s="300"/>
      <c r="L52" s="300">
        <v>1</v>
      </c>
      <c r="M52" s="300"/>
      <c r="N52" s="300">
        <v>1</v>
      </c>
      <c r="O52"/>
      <c r="P52"/>
    </row>
    <row r="53" spans="1:16" x14ac:dyDescent="0.2">
      <c r="A53" s="575">
        <v>3</v>
      </c>
      <c r="B53" s="192" t="s">
        <v>1386</v>
      </c>
      <c r="C53" s="300"/>
      <c r="D53" s="300"/>
      <c r="E53" s="300"/>
      <c r="F53" s="300"/>
      <c r="G53" s="300"/>
      <c r="H53" s="300">
        <v>3</v>
      </c>
      <c r="I53" s="300"/>
      <c r="J53" s="300"/>
      <c r="K53" s="300"/>
      <c r="L53" s="300"/>
      <c r="M53" s="300"/>
      <c r="N53" s="300">
        <v>3</v>
      </c>
      <c r="O53"/>
      <c r="P53"/>
    </row>
    <row r="54" spans="1:16" x14ac:dyDescent="0.2">
      <c r="A54" s="575">
        <v>4</v>
      </c>
      <c r="B54" s="177" t="s">
        <v>1053</v>
      </c>
      <c r="C54" s="300"/>
      <c r="D54" s="300"/>
      <c r="E54" s="300"/>
      <c r="F54" s="300"/>
      <c r="G54" s="300"/>
      <c r="H54" s="300"/>
      <c r="I54" s="300"/>
      <c r="J54" s="300"/>
      <c r="K54" s="300">
        <v>1</v>
      </c>
      <c r="L54" s="300"/>
      <c r="M54" s="300"/>
      <c r="N54" s="300">
        <v>1</v>
      </c>
      <c r="O54"/>
      <c r="P54"/>
    </row>
    <row r="55" spans="1:16" x14ac:dyDescent="0.2">
      <c r="A55" s="575">
        <v>5</v>
      </c>
      <c r="B55" s="192" t="s">
        <v>1744</v>
      </c>
      <c r="C55" s="300"/>
      <c r="D55" s="300">
        <v>1</v>
      </c>
      <c r="E55" s="300"/>
      <c r="F55" s="300"/>
      <c r="G55" s="300"/>
      <c r="H55" s="300"/>
      <c r="I55" s="300"/>
      <c r="J55" s="300"/>
      <c r="K55" s="300"/>
      <c r="L55" s="300"/>
      <c r="M55" s="300"/>
      <c r="N55" s="300">
        <v>1</v>
      </c>
      <c r="O55"/>
      <c r="P55"/>
    </row>
    <row r="56" spans="1:16" x14ac:dyDescent="0.2">
      <c r="A56" s="575">
        <v>6</v>
      </c>
      <c r="B56" s="177" t="s">
        <v>1058</v>
      </c>
      <c r="C56" s="300"/>
      <c r="D56" s="300"/>
      <c r="E56" s="300"/>
      <c r="F56" s="300">
        <v>1</v>
      </c>
      <c r="G56" s="300"/>
      <c r="H56" s="300"/>
      <c r="I56" s="300"/>
      <c r="J56" s="300"/>
      <c r="K56" s="300"/>
      <c r="L56" s="300"/>
      <c r="M56" s="300"/>
      <c r="N56" s="300">
        <v>1</v>
      </c>
      <c r="O56"/>
      <c r="P56"/>
    </row>
    <row r="57" spans="1:16" x14ac:dyDescent="0.2">
      <c r="A57" s="575">
        <v>7</v>
      </c>
      <c r="B57" s="177" t="s">
        <v>1623</v>
      </c>
      <c r="C57" s="300"/>
      <c r="D57" s="300">
        <v>1</v>
      </c>
      <c r="E57" s="300"/>
      <c r="F57" s="300"/>
      <c r="G57" s="300"/>
      <c r="H57" s="300"/>
      <c r="I57" s="300"/>
      <c r="J57" s="300"/>
      <c r="K57" s="300"/>
      <c r="L57" s="300"/>
      <c r="M57" s="300"/>
      <c r="N57" s="300">
        <v>1</v>
      </c>
      <c r="O57"/>
      <c r="P57"/>
    </row>
    <row r="58" spans="1:16" x14ac:dyDescent="0.2">
      <c r="A58" s="575">
        <v>8</v>
      </c>
      <c r="B58" s="192" t="s">
        <v>1130</v>
      </c>
      <c r="C58" s="300"/>
      <c r="D58" s="300"/>
      <c r="E58" s="300">
        <v>1</v>
      </c>
      <c r="F58" s="300"/>
      <c r="G58" s="300"/>
      <c r="H58" s="300"/>
      <c r="I58" s="300"/>
      <c r="J58" s="300"/>
      <c r="K58" s="300"/>
      <c r="L58" s="300"/>
      <c r="M58" s="300"/>
      <c r="N58" s="300">
        <v>1</v>
      </c>
      <c r="O58"/>
      <c r="P58"/>
    </row>
    <row r="59" spans="1:16" x14ac:dyDescent="0.2">
      <c r="A59" s="575">
        <v>9</v>
      </c>
      <c r="B59" s="177" t="s">
        <v>1057</v>
      </c>
      <c r="C59" s="300"/>
      <c r="D59" s="300"/>
      <c r="E59" s="300"/>
      <c r="F59" s="300"/>
      <c r="G59" s="300"/>
      <c r="H59" s="300"/>
      <c r="I59" s="300"/>
      <c r="J59" s="300"/>
      <c r="K59" s="300"/>
      <c r="L59" s="300"/>
      <c r="M59" s="300">
        <v>1</v>
      </c>
      <c r="N59" s="300">
        <v>1</v>
      </c>
      <c r="O59"/>
      <c r="P59"/>
    </row>
    <row r="60" spans="1:16" ht="25.5" x14ac:dyDescent="0.2">
      <c r="A60" s="575">
        <v>10</v>
      </c>
      <c r="B60" s="177" t="s">
        <v>1687</v>
      </c>
      <c r="C60" s="300"/>
      <c r="D60" s="300"/>
      <c r="E60" s="300"/>
      <c r="F60" s="300"/>
      <c r="G60" s="300"/>
      <c r="H60" s="300"/>
      <c r="I60" s="300">
        <v>1</v>
      </c>
      <c r="J60" s="300"/>
      <c r="K60" s="300"/>
      <c r="L60" s="300"/>
      <c r="M60" s="300"/>
      <c r="N60" s="300">
        <v>1</v>
      </c>
      <c r="O60"/>
      <c r="P60"/>
    </row>
    <row r="61" spans="1:16" x14ac:dyDescent="0.2">
      <c r="A61" s="575">
        <v>11</v>
      </c>
      <c r="B61" s="192" t="s">
        <v>1028</v>
      </c>
      <c r="C61" s="300"/>
      <c r="D61" s="300"/>
      <c r="E61" s="300"/>
      <c r="F61" s="300"/>
      <c r="G61" s="300"/>
      <c r="H61" s="300"/>
      <c r="I61" s="300"/>
      <c r="J61" s="300">
        <v>2</v>
      </c>
      <c r="K61" s="300"/>
      <c r="L61" s="300"/>
      <c r="M61" s="300"/>
      <c r="N61" s="300">
        <v>2</v>
      </c>
      <c r="O61"/>
      <c r="P61"/>
    </row>
    <row r="62" spans="1:16" x14ac:dyDescent="0.2">
      <c r="A62" s="575">
        <v>12</v>
      </c>
      <c r="B62" s="177" t="s">
        <v>1086</v>
      </c>
      <c r="C62" s="300"/>
      <c r="D62" s="300">
        <v>1</v>
      </c>
      <c r="E62" s="300"/>
      <c r="F62" s="300"/>
      <c r="G62" s="300"/>
      <c r="H62" s="300"/>
      <c r="I62" s="300"/>
      <c r="J62" s="300"/>
      <c r="K62" s="300"/>
      <c r="L62" s="300"/>
      <c r="M62" s="300"/>
      <c r="N62" s="300">
        <v>1</v>
      </c>
      <c r="O62"/>
      <c r="P62"/>
    </row>
    <row r="63" spans="1:16" x14ac:dyDescent="0.2">
      <c r="A63" s="575">
        <v>13</v>
      </c>
      <c r="B63" s="192" t="s">
        <v>1746</v>
      </c>
      <c r="C63" s="300"/>
      <c r="D63" s="300"/>
      <c r="E63" s="300"/>
      <c r="F63" s="300"/>
      <c r="G63" s="300"/>
      <c r="H63" s="300">
        <v>1</v>
      </c>
      <c r="I63" s="300"/>
      <c r="J63" s="300"/>
      <c r="K63" s="300"/>
      <c r="L63" s="300"/>
      <c r="M63" s="300"/>
      <c r="N63" s="300">
        <v>1</v>
      </c>
      <c r="O63"/>
      <c r="P63"/>
    </row>
    <row r="64" spans="1:16" x14ac:dyDescent="0.2">
      <c r="A64" s="575">
        <v>14</v>
      </c>
      <c r="B64" s="192" t="s">
        <v>1742</v>
      </c>
      <c r="C64" s="300"/>
      <c r="D64" s="300"/>
      <c r="E64" s="300"/>
      <c r="F64" s="300"/>
      <c r="G64" s="300"/>
      <c r="H64" s="300"/>
      <c r="I64" s="300">
        <v>1</v>
      </c>
      <c r="J64" s="300"/>
      <c r="K64" s="300"/>
      <c r="L64" s="300"/>
      <c r="M64" s="300"/>
      <c r="N64" s="300">
        <v>1</v>
      </c>
      <c r="O64"/>
      <c r="P64"/>
    </row>
    <row r="65" spans="1:16" x14ac:dyDescent="0.2">
      <c r="A65" s="575">
        <v>15</v>
      </c>
      <c r="B65" s="192" t="s">
        <v>1026</v>
      </c>
      <c r="C65" s="300">
        <v>2</v>
      </c>
      <c r="D65" s="300"/>
      <c r="E65" s="300"/>
      <c r="F65" s="300"/>
      <c r="G65" s="300"/>
      <c r="H65" s="300"/>
      <c r="I65" s="300"/>
      <c r="J65" s="300"/>
      <c r="K65" s="300"/>
      <c r="L65" s="300"/>
      <c r="M65" s="300"/>
      <c r="N65" s="300">
        <v>2</v>
      </c>
      <c r="O65"/>
      <c r="P65"/>
    </row>
    <row r="66" spans="1:16" ht="38.25" x14ac:dyDescent="0.2">
      <c r="A66" s="575">
        <v>16</v>
      </c>
      <c r="B66" s="177" t="s">
        <v>1657</v>
      </c>
      <c r="C66" s="300"/>
      <c r="D66" s="300">
        <v>1</v>
      </c>
      <c r="E66" s="300"/>
      <c r="F66" s="300"/>
      <c r="G66" s="300"/>
      <c r="H66" s="300"/>
      <c r="I66" s="300"/>
      <c r="J66" s="300"/>
      <c r="K66" s="300"/>
      <c r="L66" s="300"/>
      <c r="M66" s="300"/>
      <c r="N66" s="300">
        <v>1</v>
      </c>
      <c r="O66"/>
      <c r="P66"/>
    </row>
    <row r="67" spans="1:16" x14ac:dyDescent="0.2">
      <c r="A67" s="575">
        <v>17</v>
      </c>
      <c r="B67" s="609" t="s">
        <v>1619</v>
      </c>
      <c r="C67" s="300"/>
      <c r="D67" s="300"/>
      <c r="E67" s="300"/>
      <c r="F67" s="300">
        <v>1</v>
      </c>
      <c r="G67" s="300"/>
      <c r="H67" s="300"/>
      <c r="I67" s="300"/>
      <c r="J67" s="300"/>
      <c r="K67" s="300"/>
      <c r="L67" s="300"/>
      <c r="M67" s="300"/>
      <c r="N67" s="300">
        <v>1</v>
      </c>
      <c r="O67"/>
      <c r="P67"/>
    </row>
    <row r="68" spans="1:16" x14ac:dyDescent="0.2">
      <c r="A68" s="575">
        <v>18</v>
      </c>
      <c r="B68" s="177" t="s">
        <v>1380</v>
      </c>
      <c r="C68" s="300"/>
      <c r="D68" s="300"/>
      <c r="E68" s="300"/>
      <c r="F68" s="300"/>
      <c r="G68" s="300">
        <v>1</v>
      </c>
      <c r="H68" s="300"/>
      <c r="I68" s="300"/>
      <c r="J68" s="300"/>
      <c r="K68" s="300"/>
      <c r="L68" s="300"/>
      <c r="M68" s="300"/>
      <c r="N68" s="300">
        <v>1</v>
      </c>
      <c r="O68"/>
      <c r="P68"/>
    </row>
    <row r="69" spans="1:16" x14ac:dyDescent="0.2">
      <c r="A69" s="575">
        <v>19</v>
      </c>
      <c r="B69" s="192" t="s">
        <v>1381</v>
      </c>
      <c r="C69" s="300"/>
      <c r="D69" s="300"/>
      <c r="E69" s="300"/>
      <c r="F69" s="300"/>
      <c r="G69" s="300">
        <v>1</v>
      </c>
      <c r="H69" s="300"/>
      <c r="I69" s="300"/>
      <c r="J69" s="300"/>
      <c r="K69" s="300"/>
      <c r="L69" s="300"/>
      <c r="M69" s="300"/>
      <c r="N69" s="300">
        <v>1</v>
      </c>
      <c r="O69"/>
      <c r="P69"/>
    </row>
    <row r="70" spans="1:16" ht="25.5" x14ac:dyDescent="0.2">
      <c r="A70" s="575">
        <v>20</v>
      </c>
      <c r="B70" s="192" t="s">
        <v>1030</v>
      </c>
      <c r="C70" s="300">
        <v>1</v>
      </c>
      <c r="D70" s="300"/>
      <c r="E70" s="300"/>
      <c r="F70" s="300"/>
      <c r="G70" s="300"/>
      <c r="H70" s="300"/>
      <c r="I70" s="300"/>
      <c r="J70" s="300"/>
      <c r="K70" s="300"/>
      <c r="L70" s="300"/>
      <c r="M70" s="300"/>
      <c r="N70" s="300">
        <v>1</v>
      </c>
      <c r="O70"/>
      <c r="P70"/>
    </row>
    <row r="71" spans="1:16" x14ac:dyDescent="0.2">
      <c r="A71" s="575">
        <v>21</v>
      </c>
      <c r="B71" s="192" t="s">
        <v>1343</v>
      </c>
      <c r="C71" s="300"/>
      <c r="D71" s="300"/>
      <c r="E71" s="300">
        <v>1</v>
      </c>
      <c r="F71" s="300"/>
      <c r="G71" s="300"/>
      <c r="H71" s="300"/>
      <c r="I71" s="300"/>
      <c r="J71" s="300"/>
      <c r="K71" s="300"/>
      <c r="L71" s="300"/>
      <c r="M71" s="300"/>
      <c r="N71" s="300">
        <v>1</v>
      </c>
      <c r="O71"/>
      <c r="P71"/>
    </row>
    <row r="72" spans="1:16" x14ac:dyDescent="0.2">
      <c r="A72" s="575">
        <v>22</v>
      </c>
      <c r="B72" s="192" t="s">
        <v>1743</v>
      </c>
      <c r="C72" s="300"/>
      <c r="D72" s="300"/>
      <c r="E72" s="300"/>
      <c r="F72" s="300"/>
      <c r="G72" s="300">
        <v>1</v>
      </c>
      <c r="H72" s="300"/>
      <c r="I72" s="300"/>
      <c r="J72" s="300"/>
      <c r="K72" s="300"/>
      <c r="L72" s="300"/>
      <c r="M72" s="300"/>
      <c r="N72" s="300">
        <v>1</v>
      </c>
      <c r="O72"/>
      <c r="P72"/>
    </row>
    <row r="73" spans="1:16" x14ac:dyDescent="0.2">
      <c r="A73" s="575">
        <v>23</v>
      </c>
      <c r="B73" s="177" t="s">
        <v>1626</v>
      </c>
      <c r="C73" s="300"/>
      <c r="D73" s="300">
        <v>1</v>
      </c>
      <c r="E73" s="300"/>
      <c r="F73" s="300"/>
      <c r="G73" s="300"/>
      <c r="H73" s="300"/>
      <c r="I73" s="300"/>
      <c r="J73" s="300"/>
      <c r="K73" s="300"/>
      <c r="L73" s="300"/>
      <c r="M73" s="300"/>
      <c r="N73" s="300">
        <v>1</v>
      </c>
      <c r="O73"/>
      <c r="P73"/>
    </row>
    <row r="74" spans="1:16" x14ac:dyDescent="0.2">
      <c r="A74" s="575">
        <v>24</v>
      </c>
      <c r="B74" s="177" t="s">
        <v>1128</v>
      </c>
      <c r="C74" s="300"/>
      <c r="D74" s="300"/>
      <c r="E74" s="300"/>
      <c r="F74" s="300"/>
      <c r="G74" s="300">
        <v>1</v>
      </c>
      <c r="H74" s="300"/>
      <c r="I74" s="300"/>
      <c r="J74" s="300"/>
      <c r="K74" s="300"/>
      <c r="L74" s="300"/>
      <c r="M74" s="300"/>
      <c r="N74" s="300">
        <v>1</v>
      </c>
      <c r="O74"/>
      <c r="P74"/>
    </row>
    <row r="75" spans="1:16" ht="13.5" thickBot="1" x14ac:dyDescent="0.25">
      <c r="A75" s="575">
        <v>25</v>
      </c>
      <c r="B75" s="192" t="s">
        <v>1023</v>
      </c>
      <c r="C75" s="300"/>
      <c r="D75" s="300"/>
      <c r="E75" s="300"/>
      <c r="F75" s="300">
        <v>1</v>
      </c>
      <c r="G75" s="300"/>
      <c r="H75" s="300"/>
      <c r="I75" s="300"/>
      <c r="J75" s="300"/>
      <c r="K75" s="300"/>
      <c r="L75" s="300"/>
      <c r="M75" s="300"/>
      <c r="N75" s="300">
        <v>1</v>
      </c>
      <c r="O75"/>
      <c r="P75"/>
    </row>
    <row r="76" spans="1:16" s="598" customFormat="1" ht="30.75" customHeight="1" x14ac:dyDescent="0.25">
      <c r="B76" s="177" t="s">
        <v>1373</v>
      </c>
      <c r="C76" s="300">
        <v>3</v>
      </c>
      <c r="D76" s="300">
        <v>5</v>
      </c>
      <c r="E76" s="300">
        <v>2</v>
      </c>
      <c r="F76" s="300">
        <v>3</v>
      </c>
      <c r="G76" s="300">
        <v>4</v>
      </c>
      <c r="H76" s="300">
        <v>5</v>
      </c>
      <c r="I76" s="300">
        <v>2</v>
      </c>
      <c r="J76" s="300">
        <v>2</v>
      </c>
      <c r="K76" s="300">
        <v>1</v>
      </c>
      <c r="L76" s="300">
        <v>1</v>
      </c>
      <c r="M76" s="300">
        <v>1</v>
      </c>
      <c r="N76" s="300">
        <v>29</v>
      </c>
      <c r="O76"/>
      <c r="P76"/>
    </row>
  </sheetData>
  <pageMargins left="0.7" right="0.7" top="0.75" bottom="0.75" header="0.3" footer="0.3"/>
  <pageSetup paperSize="9" scale="45"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10</vt:i4>
      </vt:variant>
    </vt:vector>
  </HeadingPairs>
  <TitlesOfParts>
    <vt:vector size="21" baseType="lpstr">
      <vt:lpstr>ISO</vt:lpstr>
      <vt:lpstr>TD</vt:lpstr>
      <vt:lpstr>PLAN V1</vt:lpstr>
      <vt:lpstr>PLAN SGC V2</vt:lpstr>
      <vt:lpstr>INF AVANCE SGC</vt:lpstr>
      <vt:lpstr> MIPG -IDT</vt:lpstr>
      <vt:lpstr>INF AVANCE MIPG -ITN</vt:lpstr>
      <vt:lpstr>Dependencias</vt:lpstr>
      <vt:lpstr>OAP </vt:lpstr>
      <vt:lpstr>Hoja5</vt:lpstr>
      <vt:lpstr>PM SGC </vt:lpstr>
      <vt:lpstr>ISO!Área_de_impresión</vt:lpstr>
      <vt:lpstr>'PM SGC '!Área_de_impresión</vt:lpstr>
      <vt:lpstr>estado</vt:lpstr>
      <vt:lpstr>evidencias</vt:lpstr>
      <vt:lpstr>origen</vt:lpstr>
      <vt:lpstr>tipoaccion</vt:lpstr>
      <vt:lpstr>' MIPG -IDT'!Títulos_a_imprimir</vt:lpstr>
      <vt:lpstr>'PLAN SGC V2'!Títulos_a_imprimir</vt:lpstr>
      <vt:lpstr>'PLAN V1'!Títulos_a_imprimir</vt:lpstr>
      <vt:lpstr>'PM SGC '!Títulos_a_imprimir</vt:lpstr>
    </vt:vector>
  </TitlesOfParts>
  <Manager/>
  <Company>ANGELA CORREA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Natalia</dc:creator>
  <cp:keywords/>
  <dc:description/>
  <cp:lastModifiedBy>Natalia Norato Mora</cp:lastModifiedBy>
  <cp:revision/>
  <cp:lastPrinted>2018-06-28T19:15:19Z</cp:lastPrinted>
  <dcterms:created xsi:type="dcterms:W3CDTF">2006-03-27T13:26:26Z</dcterms:created>
  <dcterms:modified xsi:type="dcterms:W3CDTF">2019-03-07T17:00:32Z</dcterms:modified>
  <cp:category/>
  <cp:contentStatus/>
</cp:coreProperties>
</file>